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01 Pol" sheetId="12" r:id="rId6"/>
    <sheet name="02 02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'02 01 Pol'!$A$1:$I$270</definedName>
    <definedName name="_xlnm.Print_Area" localSheetId="6">'02 02 Pol'!$A$1:$I$124</definedName>
    <definedName name="_xlnm.Print_Area" localSheetId="4">'Rekapitulace Objekt 02'!$A$1:$H$47</definedName>
    <definedName name="_xlnm.Print_Area" localSheetId="1">Stavba!$A$1:$J$53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1" i="1"/>
  <c r="D47" i="11"/>
  <c r="H46"/>
  <c r="H38"/>
  <c r="BC32"/>
  <c r="AO126" i="13"/>
  <c r="P19" i="11" s="1"/>
  <c r="BA107" i="13"/>
  <c r="BA97"/>
  <c r="BA83"/>
  <c r="BA70"/>
  <c r="BA64"/>
  <c r="BA60"/>
  <c r="BA56"/>
  <c r="AZ47"/>
  <c r="BA16"/>
  <c r="AZ13"/>
  <c r="G9"/>
  <c r="G10"/>
  <c r="F8" s="1"/>
  <c r="G15"/>
  <c r="F11" s="1"/>
  <c r="G20"/>
  <c r="G24"/>
  <c r="G28"/>
  <c r="G32"/>
  <c r="G33"/>
  <c r="G34"/>
  <c r="F29" s="1"/>
  <c r="G35"/>
  <c r="G36"/>
  <c r="G41"/>
  <c r="G44"/>
  <c r="F45"/>
  <c r="G48"/>
  <c r="G50"/>
  <c r="G51"/>
  <c r="G55"/>
  <c r="G59"/>
  <c r="G63"/>
  <c r="G66"/>
  <c r="G67"/>
  <c r="G69"/>
  <c r="G71"/>
  <c r="G72"/>
  <c r="G74"/>
  <c r="G75"/>
  <c r="G79"/>
  <c r="G82"/>
  <c r="F76" s="1"/>
  <c r="G86"/>
  <c r="G89"/>
  <c r="G92"/>
  <c r="F90" s="1"/>
  <c r="H41" i="11" s="1"/>
  <c r="G93" i="13"/>
  <c r="G96"/>
  <c r="F94" s="1"/>
  <c r="G99"/>
  <c r="G100"/>
  <c r="G101"/>
  <c r="G102"/>
  <c r="G103"/>
  <c r="G106"/>
  <c r="F104" s="1"/>
  <c r="H43" i="11" s="1"/>
  <c r="G108" i="13"/>
  <c r="G109"/>
  <c r="G111"/>
  <c r="G112"/>
  <c r="G113"/>
  <c r="G115"/>
  <c r="G117"/>
  <c r="F118"/>
  <c r="H45" i="11" s="1"/>
  <c r="G120" i="13"/>
  <c r="F121"/>
  <c r="G122"/>
  <c r="G123"/>
  <c r="D30" i="11"/>
  <c r="BC22"/>
  <c r="AO272" i="12"/>
  <c r="P18" i="11" s="1"/>
  <c r="AN272" i="12"/>
  <c r="O18" i="11" s="1"/>
  <c r="BA264" i="12"/>
  <c r="BA262"/>
  <c r="BA260"/>
  <c r="BA223"/>
  <c r="BA207"/>
  <c r="BA201"/>
  <c r="BA197"/>
  <c r="BA165"/>
  <c r="BA162"/>
  <c r="BA136"/>
  <c r="BA132"/>
  <c r="BA128"/>
  <c r="BA124"/>
  <c r="BA120"/>
  <c r="BA116"/>
  <c r="BA112"/>
  <c r="BA108"/>
  <c r="BA104"/>
  <c r="BA100"/>
  <c r="BA96"/>
  <c r="BA95"/>
  <c r="BA93"/>
  <c r="BA92"/>
  <c r="BA90"/>
  <c r="BA89"/>
  <c r="BA87"/>
  <c r="BA86"/>
  <c r="BA84"/>
  <c r="BA83"/>
  <c r="BA81"/>
  <c r="BA80"/>
  <c r="BA78"/>
  <c r="BA77"/>
  <c r="BA44"/>
  <c r="BA42"/>
  <c r="BA40"/>
  <c r="BA38"/>
  <c r="BA19"/>
  <c r="BA17"/>
  <c r="BA15"/>
  <c r="BA13"/>
  <c r="G9"/>
  <c r="F8" s="1"/>
  <c r="G12"/>
  <c r="G14"/>
  <c r="G16"/>
  <c r="G18"/>
  <c r="G21"/>
  <c r="G23"/>
  <c r="G24"/>
  <c r="G25"/>
  <c r="G26"/>
  <c r="G27"/>
  <c r="G28"/>
  <c r="G32"/>
  <c r="G33"/>
  <c r="G35"/>
  <c r="G37"/>
  <c r="G39"/>
  <c r="G41"/>
  <c r="G43"/>
  <c r="G47"/>
  <c r="G48"/>
  <c r="G49"/>
  <c r="G51"/>
  <c r="G55"/>
  <c r="G59"/>
  <c r="G61"/>
  <c r="G63"/>
  <c r="G64"/>
  <c r="G65"/>
  <c r="G66"/>
  <c r="G69"/>
  <c r="G71"/>
  <c r="G74"/>
  <c r="G76"/>
  <c r="G79"/>
  <c r="G82"/>
  <c r="G85"/>
  <c r="G88"/>
  <c r="G91"/>
  <c r="G94"/>
  <c r="G99"/>
  <c r="G103"/>
  <c r="G107"/>
  <c r="G111"/>
  <c r="G115"/>
  <c r="G119"/>
  <c r="G123"/>
  <c r="G127"/>
  <c r="G131"/>
  <c r="G135"/>
  <c r="G138"/>
  <c r="G141"/>
  <c r="G144"/>
  <c r="G146"/>
  <c r="G147"/>
  <c r="G148"/>
  <c r="G149"/>
  <c r="G150"/>
  <c r="G151"/>
  <c r="G153"/>
  <c r="G156"/>
  <c r="G159"/>
  <c r="G161"/>
  <c r="G164"/>
  <c r="G167"/>
  <c r="G170"/>
  <c r="G171"/>
  <c r="G172"/>
  <c r="G173"/>
  <c r="G174"/>
  <c r="G175"/>
  <c r="G176"/>
  <c r="G177"/>
  <c r="G178"/>
  <c r="G181"/>
  <c r="G183"/>
  <c r="G186"/>
  <c r="G188"/>
  <c r="G190"/>
  <c r="G192"/>
  <c r="G194"/>
  <c r="G196"/>
  <c r="G200"/>
  <c r="G203"/>
  <c r="F184" s="1"/>
  <c r="G206"/>
  <c r="G209"/>
  <c r="G212"/>
  <c r="G215"/>
  <c r="G217"/>
  <c r="G220"/>
  <c r="G222"/>
  <c r="G225"/>
  <c r="G227"/>
  <c r="G229"/>
  <c r="G231"/>
  <c r="G233"/>
  <c r="G235"/>
  <c r="G237"/>
  <c r="G238"/>
  <c r="G240"/>
  <c r="G242"/>
  <c r="G243"/>
  <c r="G244"/>
  <c r="G245"/>
  <c r="G246"/>
  <c r="G247"/>
  <c r="G248"/>
  <c r="G249"/>
  <c r="G250"/>
  <c r="G253"/>
  <c r="G256"/>
  <c r="G259"/>
  <c r="G261"/>
  <c r="G263"/>
  <c r="G265"/>
  <c r="G266"/>
  <c r="G267"/>
  <c r="G268"/>
  <c r="G269"/>
  <c r="D20" i="11"/>
  <c r="B7"/>
  <c r="B6"/>
  <c r="C1"/>
  <c r="B1"/>
  <c r="B1" i="9"/>
  <c r="C1"/>
  <c r="B7"/>
  <c r="B6"/>
  <c r="H40" i="11" l="1"/>
  <c r="J43" i="1"/>
  <c r="H28" i="11"/>
  <c r="J47" i="1"/>
  <c r="G125" i="13"/>
  <c r="H19" i="11" s="1"/>
  <c r="H34"/>
  <c r="J37" i="1"/>
  <c r="H35" i="11"/>
  <c r="J38" i="1"/>
  <c r="H36" i="11"/>
  <c r="J39" i="1"/>
  <c r="H42" i="11"/>
  <c r="J48" i="1"/>
  <c r="J51"/>
  <c r="J49"/>
  <c r="F72" i="12"/>
  <c r="F37" i="13"/>
  <c r="F10" i="12"/>
  <c r="J36" i="1"/>
  <c r="AN126" i="13"/>
  <c r="O19" i="11" s="1"/>
  <c r="F110" i="13"/>
  <c r="F29" i="12"/>
  <c r="F52" i="13"/>
  <c r="H24" i="11"/>
  <c r="F257" i="12"/>
  <c r="J53" i="1" l="1"/>
  <c r="H30" i="11"/>
  <c r="H27"/>
  <c r="J46" i="1"/>
  <c r="G271" i="12"/>
  <c r="H18" i="11" s="1"/>
  <c r="H20" s="1"/>
  <c r="J23" i="1" s="1"/>
  <c r="J24" s="1"/>
  <c r="J42"/>
  <c r="H39" i="11"/>
  <c r="H47" s="1"/>
  <c r="H25"/>
  <c r="J44" i="1"/>
  <c r="H26" i="11"/>
  <c r="J45" i="1"/>
  <c r="H29" i="11"/>
  <c r="J52" i="1"/>
  <c r="J40"/>
  <c r="H37" i="11"/>
  <c r="H44"/>
  <c r="J50" i="1"/>
</calcChain>
</file>

<file path=xl/sharedStrings.xml><?xml version="1.0" encoding="utf-8"?>
<sst xmlns="http://schemas.openxmlformats.org/spreadsheetml/2006/main" count="1458" uniqueCount="572">
  <si>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</si>
  <si>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</si>
  <si>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</si>
  <si>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</si>
  <si>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</si>
  <si>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</si>
  <si>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</si>
  <si>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</si>
  <si>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</si>
  <si>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</si>
  <si>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</si>
  <si>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</si>
  <si>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</si>
  <si>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</si>
  <si>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</si>
  <si>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</si>
  <si>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</si>
  <si>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</si>
  <si>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</si>
  <si>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</si>
  <si>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</si>
  <si>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</si>
  <si>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</si>
  <si>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</si>
  <si>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</si>
  <si>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</si>
  <si>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</si>
  <si>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</si>
  <si>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</si>
  <si>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</si>
  <si>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</si>
  <si>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</si>
  <si>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</si>
  <si>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</si>
  <si>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</si>
  <si>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</si>
  <si>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</si>
  <si>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</si>
  <si>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</si>
  <si>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</si>
  <si>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215011-14</t>
  </si>
  <si>
    <t>Rekonstrukce ZTI v bytových domech Brno-Střed</t>
  </si>
  <si>
    <t>Stavební objekt</t>
  </si>
  <si>
    <t>02</t>
  </si>
  <si>
    <t>Zelný trh 21</t>
  </si>
  <si>
    <t>Celkem za stavbu</t>
  </si>
  <si>
    <t>Rekapitulace dílů</t>
  </si>
  <si>
    <t>Číslo</t>
  </si>
  <si>
    <t>Název</t>
  </si>
  <si>
    <t>Celkem</t>
  </si>
  <si>
    <t>000</t>
  </si>
  <si>
    <t>Dokumentace stavby</t>
  </si>
  <si>
    <t>11</t>
  </si>
  <si>
    <t>Přípravné a přidružené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</si>
  <si>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</si>
  <si>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</si>
  <si>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</si>
  <si>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</si>
  <si>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</si>
  <si>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</si>
  <si>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</si>
  <si>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</si>
  <si>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</si>
  <si>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</si>
  <si>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</si>
  <si>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</si>
  <si>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</si>
  <si>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</si>
  <si>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</si>
  <si>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</si>
  <si>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</si>
  <si>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</si>
  <si>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</si>
  <si>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</si>
  <si>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</si>
  <si>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</si>
  <si>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</si>
  <si>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</si>
  <si>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</si>
  <si>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</si>
  <si>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</si>
  <si>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</si>
  <si>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</si>
  <si>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</si>
  <si>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</si>
  <si>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</si>
  <si>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</si>
  <si>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</si>
  <si>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</si>
  <si>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</si>
  <si>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01</t>
  </si>
  <si>
    <t>Vodovod a kanalizace</t>
  </si>
  <si>
    <t>Stavební část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</si>
  <si>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</si>
  <si>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</si>
  <si>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</si>
  <si>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</si>
  <si>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</si>
  <si>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</si>
  <si>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</si>
  <si>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</si>
  <si>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</si>
  <si>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Projektová dokumentace skutečného provedení</t>
  </si>
  <si>
    <t>soubor</t>
  </si>
  <si>
    <t>Vlastní</t>
  </si>
  <si>
    <t>POL_NEZ</t>
  </si>
  <si>
    <t>722 13-0 Potrubí z ocelových trubek závitových pozinkovaných</t>
  </si>
  <si>
    <t>722130233R00</t>
  </si>
  <si>
    <t xml:space="preserve">...DN 25, svařovaných 11 343,  </t>
  </si>
  <si>
    <t>m</t>
  </si>
  <si>
    <t>800-721</t>
  </si>
  <si>
    <t>RTS</t>
  </si>
  <si>
    <t>POL</t>
  </si>
  <si>
    <t>Potrubí včetně tvarovek a zednických výpomocí.</t>
  </si>
  <si>
    <t>722130234R00</t>
  </si>
  <si>
    <t xml:space="preserve">...DN 32, svařovaných 11 343,  </t>
  </si>
  <si>
    <t>722130235R00</t>
  </si>
  <si>
    <t xml:space="preserve">...DN 40, svařovaných 11 343,  </t>
  </si>
  <si>
    <t>722130236R00</t>
  </si>
  <si>
    <t xml:space="preserve">...DN 50, svařovaných 11 343,  </t>
  </si>
  <si>
    <t>722 23-1 Armatury závitové se dvěma závity včetně dodávky materiálu</t>
  </si>
  <si>
    <t>722235116R00</t>
  </si>
  <si>
    <t>...kulový kohout, vnitřní-vnitřní závit, DN 50, PN 16, mosaz</t>
  </si>
  <si>
    <t>kus</t>
  </si>
  <si>
    <t>722 25-1 Požární příslušenství</t>
  </si>
  <si>
    <t>722254201RT4</t>
  </si>
  <si>
    <t>...hydrantový systém D 25, box s plnými dveřmi, stálotvará hadice, průměr 19/30</t>
  </si>
  <si>
    <t>722 09</t>
  </si>
  <si>
    <t>Instalace hydrantového systému</t>
  </si>
  <si>
    <t>722 10</t>
  </si>
  <si>
    <t>Potrubní oddělovač BA DN50, vč. šroubení, jm. průtok 16 m3/h, max. provozní teplota 65°C</t>
  </si>
  <si>
    <t>31943606R</t>
  </si>
  <si>
    <t>koleno 90 °; jednoznačné; DN 1" mm; temperovaná litina; pozinkováno; spoj s vnitřními závity</t>
  </si>
  <si>
    <t>SPCM</t>
  </si>
  <si>
    <t>31943608R</t>
  </si>
  <si>
    <t>koleno 90 °; jednoznačné; DN 6/4" mm; temperovaná litina; pozinkováno; spoj s vnitřními závity</t>
  </si>
  <si>
    <t>31943609R</t>
  </si>
  <si>
    <t>koleno 90 °; jednoznačné; DN 2" mm; temperovaná litina; pozinkováno; spoj s vnitřními závity</t>
  </si>
  <si>
    <t>721 14-08 Demontáž potrubí z litinových trub</t>
  </si>
  <si>
    <t>odpadního nebo dešťového,</t>
  </si>
  <si>
    <t>SPX</t>
  </si>
  <si>
    <t>721140802R00</t>
  </si>
  <si>
    <t>...do DN 100</t>
  </si>
  <si>
    <t>721140806R00</t>
  </si>
  <si>
    <t>...přes DN 100 do DN 200</t>
  </si>
  <si>
    <t>721 14-09 Opravy odpadního potrubí litinového</t>
  </si>
  <si>
    <t>721140935R00</t>
  </si>
  <si>
    <t>...přechod z plastových trub na litinu, DN 100</t>
  </si>
  <si>
    <t>721 17-1 Potrubí z plastových trub</t>
  </si>
  <si>
    <t>721176102R00</t>
  </si>
  <si>
    <t>...polypropylenové potrubí PP, připojovací, D 40 mmm, s 1,8 mm, DN 40</t>
  </si>
  <si>
    <t>Potrubí včetně tvarovek. Bez zednických výpomocí.</t>
  </si>
  <si>
    <t>721176103R00</t>
  </si>
  <si>
    <t>...polypropylenové potrubí PP, připojovací, D 50 mmm, s 1,8 mm, DN 50</t>
  </si>
  <si>
    <t>721176104R00</t>
  </si>
  <si>
    <t>...polypropylenové potrubí PP, připojovací, D 75 mmm, s 1,9 mm, DN 70</t>
  </si>
  <si>
    <t>721176105R00</t>
  </si>
  <si>
    <t>...polypropylenové potrubí PP, připojovací, D 110 mmm, s 2,7 mm, DN 100</t>
  </si>
  <si>
    <t>721 17-2 Potrubí z plastových trub odhlučněné</t>
  </si>
  <si>
    <t>včetně tvarovek, objímek a vložek pro tlumení hluku, popř. elektrospojek. Bez zednických výpomocí.</t>
  </si>
  <si>
    <t>721178114R00</t>
  </si>
  <si>
    <t>...vícevrstvé polypropylenové potrubí PP, odpadní (svislé), D 75 mm, s 2,6 mm, DN 70, SN 4,0 kN/m2</t>
  </si>
  <si>
    <t>721178116R00</t>
  </si>
  <si>
    <t>...vícevrstvé polypropylenové potrubí PP, odpadní (svislé), D 110 mm, s 3,6 mm, DN 100, SN 4,0 kN/m2</t>
  </si>
  <si>
    <t>721178117R00</t>
  </si>
  <si>
    <t>...vícevrstvé polypropylenové potrubí PP, odpadní (svislé), D 125 mm, s 4,2 mm, DN 125, SN 4,0 kN/m2</t>
  </si>
  <si>
    <t>721 17-21 Doplňky potrubí z plastových trub odhlučněných</t>
  </si>
  <si>
    <t>721178124R00</t>
  </si>
  <si>
    <t>...čistící kus pro svislé potrubí, vícevrstvé plastové potrubí, D 75 mm, DN 70</t>
  </si>
  <si>
    <t>721178126R00</t>
  </si>
  <si>
    <t>...čistící kus pro svislé potrubí, vícevrstvé plastové potrubí, D 110 mm, DN 100</t>
  </si>
  <si>
    <t>721178127R00</t>
  </si>
  <si>
    <t>...čistící kus pro svislé potrubí, vícevrstvé plastové potrubí, D 125 mm, DN 125</t>
  </si>
  <si>
    <t>721 27 Ventilační hlavice</t>
  </si>
  <si>
    <t>721273150RT1</t>
  </si>
  <si>
    <t>...D 50, 75, 110 mm, přivzdušňovací ventil D 50/75/110 mm s dvojitou izolační stěnou, s masivní pryžovou membránou, s odnímatelnou mřížkou proti hmyzu...</t>
  </si>
  <si>
    <t>721 29 Zkouška těsnosti kanalizace v objektech</t>
  </si>
  <si>
    <t>721290112R00</t>
  </si>
  <si>
    <t>...vodou, DN 200</t>
  </si>
  <si>
    <t>721 01</t>
  </si>
  <si>
    <t>Uchycení kanalizačního potrubí</t>
  </si>
  <si>
    <t>721 02</t>
  </si>
  <si>
    <t>Těsnící protipožární ucpávka pro potrubí do d125</t>
  </si>
  <si>
    <t>721 03</t>
  </si>
  <si>
    <t>Napojení nového odpadního potrubí na stávající</t>
  </si>
  <si>
    <t>998 72-1 Přesun hmot pro vnitřní kanalizaci</t>
  </si>
  <si>
    <t>50 m vodorovně, měřeno od těžiště půdorysné plochy skládky do těžiště půdorysné plochy objektu</t>
  </si>
  <si>
    <t>998721103R00</t>
  </si>
  <si>
    <t>...v objektech výšky do 24 m</t>
  </si>
  <si>
    <t>t</t>
  </si>
  <si>
    <t>998 72-119 příplatek k ceně za zvětšený přesun přes vymezenou největší dopravní vzdálenost</t>
  </si>
  <si>
    <t>998721193R00</t>
  </si>
  <si>
    <t>...do 500 m</t>
  </si>
  <si>
    <t>722 13-08 Demontáž potrubí z ocelových trubek závitových</t>
  </si>
  <si>
    <t>722130804R00</t>
  </si>
  <si>
    <t>...DN 65</t>
  </si>
  <si>
    <t>722 17-1 Potrubí z plastických hmot</t>
  </si>
  <si>
    <t>722172311R00</t>
  </si>
  <si>
    <t>...polypropylenové potrubí PP-R, D 20 mm, s 2,8 mm, PN 16, polyfuzně svařované</t>
  </si>
  <si>
    <t>Včetně pomocného lešení o výšce podlahy do 1900 mm a pro zatížení do 1,5 kPa.</t>
  </si>
  <si>
    <t>722172312R00</t>
  </si>
  <si>
    <t>...polypropylenové potrubí PP-R, D 25 mm, s 3,5 mm, PN 16, polyfuzně svařované</t>
  </si>
  <si>
    <t>722172313R00</t>
  </si>
  <si>
    <t>...polypropylenové potrubí PP-R, D 32 mm, s 4,4 mm, PN 16, polyfuzně svařované</t>
  </si>
  <si>
    <t>722172314R00</t>
  </si>
  <si>
    <t>...polypropylenové potrubí PP-R, D 40 mm, s 5,5 mm, PN 16, polyfuzně svařované</t>
  </si>
  <si>
    <t>722172315R00</t>
  </si>
  <si>
    <t>...polypropylenové potrubí PP-R, D 50 mm, s 6,9 mm, PN 16, polyfuzně svařované</t>
  </si>
  <si>
    <t>722172331R00</t>
  </si>
  <si>
    <t>...polypropylenové potrubí PP-R, D 20 mm, s 3,4 mm, PN 20, polyfuzně svařované</t>
  </si>
  <si>
    <t>722172332R00</t>
  </si>
  <si>
    <t>...polypropylenové potrubí PP-R, D 25 mm, s 4,2 mm, PN 20, polyfuzně svařované</t>
  </si>
  <si>
    <t>722 18-1 Izolace vodovodního potrubí</t>
  </si>
  <si>
    <t>722 18-12 návleková</t>
  </si>
  <si>
    <t>722181212RT7</t>
  </si>
  <si>
    <t>...trubice z pěnového polyetylenu, tloušťka stěny 9 mm, d 22 mm</t>
  </si>
  <si>
    <t>V položce je kalkulována dodávka izolační trubice, spon a lepicí pásky.</t>
  </si>
  <si>
    <t>722181212RT9</t>
  </si>
  <si>
    <t>...trubice z pěnového polyetylenu, tloušťka stěny 9 mm, d 28 mm</t>
  </si>
  <si>
    <t>722181212RU2</t>
  </si>
  <si>
    <t>...trubice z pěnového polyetylenu, tloušťka stěny 9 mm, d 35 mm</t>
  </si>
  <si>
    <t>722181213RT7</t>
  </si>
  <si>
    <t>...trubice z pěnového polyetylenu, tloušťka stěny 13 mm, d 22 mm</t>
  </si>
  <si>
    <t>722181213RT9</t>
  </si>
  <si>
    <t>...trubice z pěnového polyetylenu, tloušťka stěny 13 mm, d 28 mm</t>
  </si>
  <si>
    <t>722181214RT7</t>
  </si>
  <si>
    <t>...trubice z pěnového polyetylenu, tloušťka stěny 20 mm, d 22 mm</t>
  </si>
  <si>
    <t>722181214RT9</t>
  </si>
  <si>
    <t>...trubice z pěnového polyetylenu, tloušťka stěny 20 mm, d 28 mm</t>
  </si>
  <si>
    <t>722181214RV9</t>
  </si>
  <si>
    <t>...trubice z pěnového polyetylenu, tloušťka stěny 20 mm, d 40 mm</t>
  </si>
  <si>
    <t>722181214RW4</t>
  </si>
  <si>
    <t>...trubice z pěnového polyetylenu, tloušťka stěny 20 mm, d 48 mm</t>
  </si>
  <si>
    <t>722181214RY1</t>
  </si>
  <si>
    <t>...trubice z pěnového polyetylenu, tloušťka stěny 20 mm, d 60 mm</t>
  </si>
  <si>
    <t>722 18-18 Demontáž plstěných pásů z trub</t>
  </si>
  <si>
    <t>722181812R00</t>
  </si>
  <si>
    <t>...do D 50</t>
  </si>
  <si>
    <t>722 19 Přípojky ke strojům a zařízením</t>
  </si>
  <si>
    <t>722 19-3 flexibilní hadice</t>
  </si>
  <si>
    <t>722191134R00</t>
  </si>
  <si>
    <t>...flexibilní sanitární hadice , DN 15, délka 600 mm</t>
  </si>
  <si>
    <t>722191136R00</t>
  </si>
  <si>
    <t xml:space="preserve">...flexibilní sanitární hadice , DN 15, délka 1000 mm </t>
  </si>
  <si>
    <t>722 20 Armatury k potrubím z plastů</t>
  </si>
  <si>
    <t>722202442R00</t>
  </si>
  <si>
    <t>...kulový kohout rozebíratelný, s vypouštěním, spoj svařováním, D 20 mm</t>
  </si>
  <si>
    <t>722202443R00</t>
  </si>
  <si>
    <t>...kulový kohout rozebíratelný, s vypouštěním, spoj svařováním, D 25 mm</t>
  </si>
  <si>
    <t>722202444R00</t>
  </si>
  <si>
    <t>...kulový kohout rozebíratelný, s vypouštěním, spoj svařováním, D 32 mm</t>
  </si>
  <si>
    <t>722202445R00</t>
  </si>
  <si>
    <t>...kulový kohout rozebíratelný, s vypouštěním, spoj svařováním, D 40 mm</t>
  </si>
  <si>
    <t>722202513R00</t>
  </si>
  <si>
    <t>...přímý ventil,  , spoj svařováním, D 25 mm</t>
  </si>
  <si>
    <t>722202523R00</t>
  </si>
  <si>
    <t>...přímý ventil, s vypouštěním, spoj svařováním, D 25 mm</t>
  </si>
  <si>
    <t>722235111R00</t>
  </si>
  <si>
    <t>...kulový kohout, vnitřní-vnitřní závit, DN 15, PN 25, mosaz</t>
  </si>
  <si>
    <t>722 26 Vodoměry</t>
  </si>
  <si>
    <t>722 26-1 včetně dodávky materiálu</t>
  </si>
  <si>
    <t>722264311R00</t>
  </si>
  <si>
    <t>...bytový vodoměr, závitový jednovtokový suchoběžný, DN 15, pro teplotu vody do 30°C, montáž horizontálně i vertikálně, jmenovitý průtok 1,5 m3/hod, P...</t>
  </si>
  <si>
    <t>722 26-08 Demontáž vodoměrů</t>
  </si>
  <si>
    <t>722 26-082 závitových</t>
  </si>
  <si>
    <t>722260813R00</t>
  </si>
  <si>
    <t>...G 1"</t>
  </si>
  <si>
    <t>722 28 Tlakové zkoušky vodovodního potrubí</t>
  </si>
  <si>
    <t>722280109R00</t>
  </si>
  <si>
    <t>...přes DN 50 do DN 65</t>
  </si>
  <si>
    <t>Včetně dodávky vody, uzavření a zabezpečení konců potrubí.</t>
  </si>
  <si>
    <t>722 29-023 Proplach a dezinfekce vodovodního potrubí</t>
  </si>
  <si>
    <t>722290234R00</t>
  </si>
  <si>
    <t>...do DN 80</t>
  </si>
  <si>
    <t>Včetně dodání desinfekčního prostředku.</t>
  </si>
  <si>
    <t>732 19 Montáž orientačních štítků</t>
  </si>
  <si>
    <t>732199100RM1</t>
  </si>
  <si>
    <t>...s dodávkou orientačního štítku</t>
  </si>
  <si>
    <t>800-731</t>
  </si>
  <si>
    <t>734 21 Ventily odvzdušňovací závitové</t>
  </si>
  <si>
    <t>734 21-1 včetně dodávky materiálu</t>
  </si>
  <si>
    <t>734213112R00</t>
  </si>
  <si>
    <t>...automatický odvzdušňovací ventil , DN 15, PN 10, mosaz</t>
  </si>
  <si>
    <t>722 01</t>
  </si>
  <si>
    <t>Přechodka s kovovým závitem vnějším 20x3/4" PPR</t>
  </si>
  <si>
    <t>722 02</t>
  </si>
  <si>
    <t>Tlaková zkouška - uzavření, odvzdušnění a zabezpečení konců potrubí</t>
  </si>
  <si>
    <t>722 03</t>
  </si>
  <si>
    <t>Uzavření a vypuštění stávajících vodovodních rozvodů</t>
  </si>
  <si>
    <t>722 04</t>
  </si>
  <si>
    <t>Napuštění nového vodovodního potrubí</t>
  </si>
  <si>
    <t>722 05</t>
  </si>
  <si>
    <t>Napojení nového stoupacího vodovodního potrubí na rozvody ve zrekonstruovaných bytech</t>
  </si>
  <si>
    <t>722 06</t>
  </si>
  <si>
    <t>Napojení nového vnitřního vodovodu na stávající vodovodní přípojku</t>
  </si>
  <si>
    <t>722 07</t>
  </si>
  <si>
    <t>Uchycení vodovodního  potrubí</t>
  </si>
  <si>
    <t>722 08</t>
  </si>
  <si>
    <t>Těsnící protipožární ucpávka pro potrubí do d50</t>
  </si>
  <si>
    <t>998 72-2 Přesun hmot pro vnitřní vodovod</t>
  </si>
  <si>
    <t>vodorovně do 50 m</t>
  </si>
  <si>
    <t>998722103R00</t>
  </si>
  <si>
    <t>998 72-219 příplatek k ceně za zvětšený přesun přes vymezenou největší dopravní vzdálenost</t>
  </si>
  <si>
    <t>998722193R00</t>
  </si>
  <si>
    <t>725 11-08 Demontáž klozetů</t>
  </si>
  <si>
    <t>725110814R00</t>
  </si>
  <si>
    <t>...kombinovaných</t>
  </si>
  <si>
    <t>725 11-2 Klozetové mísy</t>
  </si>
  <si>
    <t>725013161R00</t>
  </si>
  <si>
    <t>...kombinované, bílé, včetně sedátka</t>
  </si>
  <si>
    <t>725 11-29 montáž</t>
  </si>
  <si>
    <t>725119305R00</t>
  </si>
  <si>
    <t>...kombinované</t>
  </si>
  <si>
    <t>725 21-08 Demontáž umyvadel</t>
  </si>
  <si>
    <t>725210821R00</t>
  </si>
  <si>
    <t>...umyvadel bez výtokových armatur</t>
  </si>
  <si>
    <t>725 21-1 Umyvadlo</t>
  </si>
  <si>
    <t>725017163R00</t>
  </si>
  <si>
    <t>...na šrouby, bílé, šířky 60 cm</t>
  </si>
  <si>
    <t>725 21-19 montáž</t>
  </si>
  <si>
    <t>725219201R00</t>
  </si>
  <si>
    <t>...na konzoly</t>
  </si>
  <si>
    <t>Včetně dodání zápachové uzávěrky.</t>
  </si>
  <si>
    <t>725 21-5 Umývátko</t>
  </si>
  <si>
    <t>725017351R00</t>
  </si>
  <si>
    <t xml:space="preserve">...šířky 40 cm, hloubky 31 cm, bílé,  </t>
  </si>
  <si>
    <t>725 22 Vany</t>
  </si>
  <si>
    <t>725 22-9 montáž van</t>
  </si>
  <si>
    <t>725229102R00</t>
  </si>
  <si>
    <t xml:space="preserve">...ocelových,  ,  </t>
  </si>
  <si>
    <t>725 22-08 Demontáž van</t>
  </si>
  <si>
    <t>725220841R00</t>
  </si>
  <si>
    <t>...ocelových</t>
  </si>
  <si>
    <t>725 24 Sprchové kabiny a mísy</t>
  </si>
  <si>
    <t>725 24-9 montáž</t>
  </si>
  <si>
    <t>725249102R00</t>
  </si>
  <si>
    <t>...sprchových mís a vaniček</t>
  </si>
  <si>
    <t>725249103R00</t>
  </si>
  <si>
    <t>...sprchových koutů</t>
  </si>
  <si>
    <t>725 24-08 Demontáž sprchových kabin a mís</t>
  </si>
  <si>
    <t>725240811R00</t>
  </si>
  <si>
    <t>...kabin bez výtokových armatur</t>
  </si>
  <si>
    <t>725 31 Dřezy jednoduché</t>
  </si>
  <si>
    <t>725 31-9 montáž</t>
  </si>
  <si>
    <t>725319101R00</t>
  </si>
  <si>
    <t>...dřezů jednoduchých</t>
  </si>
  <si>
    <t>725 53 Elektrické ohřívače</t>
  </si>
  <si>
    <t>725534222R00</t>
  </si>
  <si>
    <t>...ohřívač vody elektrický zásobníkový tlakový, závěsný svislý, objem 51 l, příkon 2,0 kW, IP 45</t>
  </si>
  <si>
    <t>Včetně upevnění zásobníků na příčky tl. 15 cm, na zdi a na nosné konstrukce.</t>
  </si>
  <si>
    <t>725 81-4 Rohové ventily</t>
  </si>
  <si>
    <t>725814105R00</t>
  </si>
  <si>
    <t>...rohový ventil, s filtrem, s maticí, DN 15 x DN 10, mosaz</t>
  </si>
  <si>
    <t>725 82 Baterie umyvadlové a dřezové</t>
  </si>
  <si>
    <t>725823121RT1</t>
  </si>
  <si>
    <t>...baterie umyvadlová, stojánková, ruční ovládání s otvíráním odpadu, standardní</t>
  </si>
  <si>
    <t>725 82-08 Demontáž baterií</t>
  </si>
  <si>
    <t>725820801R00</t>
  </si>
  <si>
    <t>...nástěnných do G 3/4"</t>
  </si>
  <si>
    <t>725 82-92 Montáž baterií umyvadlových a dřezových</t>
  </si>
  <si>
    <t>725829201R00</t>
  </si>
  <si>
    <t>...umyvadlové a dřezové nástěnné chromové</t>
  </si>
  <si>
    <t>725 83 Baterie vanové</t>
  </si>
  <si>
    <t>725835113RT1</t>
  </si>
  <si>
    <t>...baterie vanová nástěnná, ruční ovládání včetně příslušentsví, standardní</t>
  </si>
  <si>
    <t>725 84 Baterie sprchové</t>
  </si>
  <si>
    <t>725845111RT1</t>
  </si>
  <si>
    <t>...baterie sprchová nástěnná, ruční ovládání bez příslušentsví, standardní</t>
  </si>
  <si>
    <t>725 84-92 Montáž baterií sprchových</t>
  </si>
  <si>
    <t>725849201R00</t>
  </si>
  <si>
    <t>...pevná výška</t>
  </si>
  <si>
    <t>725849302R00</t>
  </si>
  <si>
    <t>...držáku sprchy</t>
  </si>
  <si>
    <t>725 86-01 Zápachové uzávěrky (sifony) pro zařizovací předměty</t>
  </si>
  <si>
    <t>725860184RT1</t>
  </si>
  <si>
    <t>...D 40/50 mm; pro pračky/myčky; PE; příslušenství zpětný uzávěr, přip.koleno, krycí deska nerez, montážní kryt, přivzd. ventil, montážní deska, výtok. v</t>
  </si>
  <si>
    <t>725 86-08 Demontáž zápachových uzávěrek pro zařiz. předměty</t>
  </si>
  <si>
    <t>725860811R00</t>
  </si>
  <si>
    <t>...jednoduchých</t>
  </si>
  <si>
    <t>724 04</t>
  </si>
  <si>
    <t>Sprchový kout rohový 800x800</t>
  </si>
  <si>
    <t>725 01</t>
  </si>
  <si>
    <t>Demontáž, uskladnění a zpětná montáž zařizovacích předmětů ve zrekonstruovaných bytech, včetně zápachových uzávěrek a výtokových armatur</t>
  </si>
  <si>
    <t>725 03</t>
  </si>
  <si>
    <t>Vana akrylátová 1600x800 mm bílá, včetně zápachové uzávěrky</t>
  </si>
  <si>
    <t>725 04</t>
  </si>
  <si>
    <t>Sprchová vanička rohová 800x800 hl 150mm, včetně zápachové uzávěrky (sifon)</t>
  </si>
  <si>
    <t>725 05</t>
  </si>
  <si>
    <t>Osilikonování zařizovacích předmětů</t>
  </si>
  <si>
    <t>725 06</t>
  </si>
  <si>
    <t>Příslušenství k nástěnné sprchové baterii - komplet (sprchová růžice, hadice a nástěnný držák)</t>
  </si>
  <si>
    <t>55144203R</t>
  </si>
  <si>
    <t>baterie umyvadlová směšovací; nástěnná; rozteč 150 mm; ovládání pákové, s otevíráním odpadu; povrch chrom; kartuše s regulací teploty; l ramínka 250 mm</t>
  </si>
  <si>
    <t>55231346R</t>
  </si>
  <si>
    <t>dřez kuchyňský; jednoduchý; odkap vlevo; nerez, lesk; š = 800 mm; hl. 600 mm; obdélníkový</t>
  </si>
  <si>
    <t>998 72-5 Přesun hmot pro zařizovací předměty</t>
  </si>
  <si>
    <t>998725103R00</t>
  </si>
  <si>
    <t>998 72-51 výpočet z hmotnosti</t>
  </si>
  <si>
    <t>998 72-519 příplatek k ceně za zvětšený přesun přes vymezenou největší dopravní vzdálenost</t>
  </si>
  <si>
    <t>998725193R00</t>
  </si>
  <si>
    <t>005121 Zařízení staveniště</t>
  </si>
  <si>
    <t>005121 R</t>
  </si>
  <si>
    <t>Zařízení staveniště</t>
  </si>
  <si>
    <t>Soubor</t>
  </si>
  <si>
    <t>800-0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</si>
  <si>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</si>
  <si>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</si>
  <si>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</si>
  <si>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</si>
  <si>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</si>
  <si>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</si>
  <si>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</si>
  <si>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VRN1</t>
  </si>
  <si>
    <t>Rezerva rozpočtu</t>
  </si>
  <si>
    <t>VRN2</t>
  </si>
  <si>
    <t>Dokladová část k realizaci</t>
  </si>
  <si>
    <t>VRN3</t>
  </si>
  <si>
    <t>Autorský dozor</t>
  </si>
  <si>
    <t>VRN4</t>
  </si>
  <si>
    <t>Technický dozor stavebníka</t>
  </si>
  <si>
    <t>VRN5</t>
  </si>
  <si>
    <t>Koordinátor BOZP</t>
  </si>
  <si>
    <t>Celkem za objekt</t>
  </si>
  <si>
    <t/>
  </si>
  <si>
    <t>Rekapitulace soupisu</t>
  </si>
  <si>
    <t>Stavební díl</t>
  </si>
  <si>
    <t>Celkem soupis</t>
  </si>
  <si>
    <t>11 01</t>
  </si>
  <si>
    <t>Průběžný a závěrečný úklid stavby</t>
  </si>
  <si>
    <t>11 02</t>
  </si>
  <si>
    <t>Stavební přípomocné práce pro profese ZTI</t>
  </si>
  <si>
    <t>342 24 Příčky z tvárnic pálených</t>
  </si>
  <si>
    <t>jednoduché nebo příčky zděné do svislé dřevěné, cihelné, betonové nebo ocelové konstrukce na jakoukoliv maltu vápenocementovou (MVC) nebo cementovou (MC),</t>
  </si>
  <si>
    <t>342 24-1 Příčky z tvárnic pálených</t>
  </si>
  <si>
    <t>342241115R00</t>
  </si>
  <si>
    <t>...tloušťky 175 mm, z děrovaných příčkovek, P 10, na maltu MVC 5</t>
  </si>
  <si>
    <t>m2</t>
  </si>
  <si>
    <t>801-1</t>
  </si>
  <si>
    <t>Včetně pomocného lešení výšky do 1900 mm a pro zatížení do 1,5 kPa.</t>
  </si>
  <si>
    <t>342 27 Příčky z cihel a tvárnic nepálených</t>
  </si>
  <si>
    <t>včetně pomocného lešení</t>
  </si>
  <si>
    <t>342 27-1 příčky z příčkovek pórobetonových</t>
  </si>
  <si>
    <t>342255022R00</t>
  </si>
  <si>
    <t>...tloušťky 75 mm</t>
  </si>
  <si>
    <t>342255024R00</t>
  </si>
  <si>
    <t>...tloušťky 100 mm</t>
  </si>
  <si>
    <t>342256351R00</t>
  </si>
  <si>
    <t>...tloušťky 50 mm</t>
  </si>
  <si>
    <t>612 42-3 Omítka rýh ve stěnách maltou vápennou</t>
  </si>
  <si>
    <t>z pomocného pracovního lešení o výšce podlahy do 1900 mm a pro zatížení do 1,5 kPa,</t>
  </si>
  <si>
    <t>612423621R00</t>
  </si>
  <si>
    <t xml:space="preserve">...hladká, šířky rýhy přes 150 do 300 mm,  </t>
  </si>
  <si>
    <t>801-4</t>
  </si>
  <si>
    <t>612423631R00</t>
  </si>
  <si>
    <t xml:space="preserve">...štuková, šířky rýhy přes 150 do 300 mm,  </t>
  </si>
  <si>
    <t>61 01</t>
  </si>
  <si>
    <t>Felxibilní spárovací hmota chemicky a vodě odolná</t>
  </si>
  <si>
    <t xml:space="preserve">m2    </t>
  </si>
  <si>
    <t>612135101</t>
  </si>
  <si>
    <t>Hrubá výplň rýh ve stěnách do 15x15cm maltou z SMS</t>
  </si>
  <si>
    <t>612135101R01</t>
  </si>
  <si>
    <t>Hrubá výplň rýh ve stěnách do 20x20cm maltou z SMS</t>
  </si>
  <si>
    <t>631 31 Doplnění mazanin betonem prostým</t>
  </si>
  <si>
    <t>prostým betonem (s dodáním hmot) bez potěru,</t>
  </si>
  <si>
    <t>631 31-1 o ploše jednotlivě do 1 m2</t>
  </si>
  <si>
    <t>631311121R00</t>
  </si>
  <si>
    <t>...tloušťky do 80 mm</t>
  </si>
  <si>
    <t>m3</t>
  </si>
  <si>
    <t>632 41-1 Potěr ze suchých směsí</t>
  </si>
  <si>
    <t>s rozprostřením a uhlazením</t>
  </si>
  <si>
    <t>632419104R00</t>
  </si>
  <si>
    <t>...cementová samonivelační podlahová stěrka, tloušťky 4 mm, ruční zpracování</t>
  </si>
  <si>
    <t>962 03-2 Bourání zdiva nadzákladového cihelného</t>
  </si>
  <si>
    <t>nebo vybourání otvorů průřezové plochy přes 4 m2 ve zdivu nadzákladovém, včetně pomocného lešení o výšce podlahy do 1900 mm a pro zatížení do 1,5 kPa  (150 kg/m2)</t>
  </si>
  <si>
    <t>962032231R00</t>
  </si>
  <si>
    <t>...z cihel pálených nebo vápenopískových, na maltu vápenou nebo vápenocementovou</t>
  </si>
  <si>
    <t>801-3</t>
  </si>
  <si>
    <t>965 04 Bourání podkladů pod dlažby nebo litých celistvých dlažeb a mazanin</t>
  </si>
  <si>
    <t>965041331R00</t>
  </si>
  <si>
    <t>...škvárobetonových, tloušťky do 100 mm, plochy do 4 m2</t>
  </si>
  <si>
    <t>965081213</t>
  </si>
  <si>
    <t>Bourání podlah z dlaždic keramických nebo xylolitových tl do 10 mm plochy přes 1 m2</t>
  </si>
  <si>
    <t>973 03-1 Vysekání v cihelném zdivu výklenků a kapes</t>
  </si>
  <si>
    <t>973 03-12 kapes</t>
  </si>
  <si>
    <t>973031325R00</t>
  </si>
  <si>
    <t>...na jakoukoliv maltu vápennou nebo vápenocementovou, plochy do 0,1 m2, hloubky do 300 mm</t>
  </si>
  <si>
    <t>Včetně pomocného lešení o výšce podlahy do 1900 mm a pro zatížení do 1,5 kPa  (150 kg/m2).</t>
  </si>
  <si>
    <t>974 03-1 Vysekání rýh v jakémkoliv zdivu cihelném</t>
  </si>
  <si>
    <t>974 03-12 v prostoru přilehlém ke stropní konstrukci</t>
  </si>
  <si>
    <t>974031264R00</t>
  </si>
  <si>
    <t>...do hloubky 150 mm, šířky do 150 mm</t>
  </si>
  <si>
    <t>974031285R00</t>
  </si>
  <si>
    <t>...do hloubky 300 mm, šířky do 200 mm</t>
  </si>
  <si>
    <t>979 01 Svislá doprava suti a vybouraných hmot</t>
  </si>
  <si>
    <t>979011111R00</t>
  </si>
  <si>
    <t>...za prvé podlaží nad nebo pod základním podlažím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</si>
  <si>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</si>
  <si>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</si>
  <si>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</si>
  <si>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</si>
  <si>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</si>
  <si>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</si>
  <si>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</si>
  <si>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</si>
  <si>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979097011R00</t>
  </si>
  <si>
    <t>...pronájem kontejneru na suť</t>
  </si>
  <si>
    <t xml:space="preserve">den   </t>
  </si>
  <si>
    <t>979 08-4 Poplatek za skládku</t>
  </si>
  <si>
    <t>979999999R00</t>
  </si>
  <si>
    <t>...suti s 10 % příměsí - DUFONEV Brno</t>
  </si>
  <si>
    <t>978059541</t>
  </si>
  <si>
    <t>Odsekání a odebráni obkladů stěn z vnitřních obkládaček plochy přes 1 m2</t>
  </si>
  <si>
    <t>711 21 Izolace proti netlakové vodě - nátěry a stěrky</t>
  </si>
  <si>
    <t>711 21-1 nátěr podkladní</t>
  </si>
  <si>
    <t>711212111R00</t>
  </si>
  <si>
    <t>...pod hydroizolační stěrky</t>
  </si>
  <si>
    <t>800-711</t>
  </si>
  <si>
    <t>711 21-3 stěrka hydroizolační</t>
  </si>
  <si>
    <t>711212002R00</t>
  </si>
  <si>
    <t>...proti vlhkosti</t>
  </si>
  <si>
    <t>dvouvrstvá</t>
  </si>
  <si>
    <t>711 21-6 doplňky</t>
  </si>
  <si>
    <t>711212601R00</t>
  </si>
  <si>
    <t>...těsnicí pás do spoje podlaha stěna š 120 mm</t>
  </si>
  <si>
    <t>711212602R00</t>
  </si>
  <si>
    <t>...těsnicí roh do spoje podlaha stěna</t>
  </si>
  <si>
    <t>725 98 Dvířka</t>
  </si>
  <si>
    <t>725980113R00</t>
  </si>
  <si>
    <t>...vanová, 300 x 300 mm</t>
  </si>
  <si>
    <t>Revizní dvířka 300 x 300 mm, včetně osazení rámu a prošroubování</t>
  </si>
  <si>
    <t>766 66 Montáž dveřních křídel kompletizovaných</t>
  </si>
  <si>
    <t>766664121R00</t>
  </si>
  <si>
    <t>...kývavých,  , do ocelové nebo fošnové zárubně, jednokřídlových, šířky do 1000 mm</t>
  </si>
  <si>
    <t>800-766</t>
  </si>
  <si>
    <t>Včetně montáže okopného plechu, stavěče křídel a držadel kyvných dveří.</t>
  </si>
  <si>
    <t>766 67 Montáž obložkové zárubně a dveřního křídla</t>
  </si>
  <si>
    <t>766670021R00</t>
  </si>
  <si>
    <t>...kliky a štítku</t>
  </si>
  <si>
    <t>766 01</t>
  </si>
  <si>
    <t>Kování na stěnu včetně krycích prvků</t>
  </si>
  <si>
    <t>61160186R</t>
  </si>
  <si>
    <t>dveře vnitřní š = 800 mm; h = 1 970,0 mm; hladké; otevíravé; počet křídel 1; plné; povrch. úprava lak</t>
  </si>
  <si>
    <t>61181251.AR</t>
  </si>
  <si>
    <t>zárubeň dřevěná obkladová; otočná; pro dveře jednokřídlové; š průchodu 700 mm; h průchodu 1 970 mm; tloušťka stěny 60 až 170 mm; dýha; dub, buk, jasan, mahagon</t>
  </si>
  <si>
    <t>61181252.AR</t>
  </si>
  <si>
    <t>zárubeň dřevěná obkladová; otočná; pro dveře jednokřídlové; š průchodu 800 mm; h průchodu 1 970 mm; tloušťka stěny 60 až 170 mm; dýha; dub, buk, jasan, mahagon</t>
  </si>
  <si>
    <t>771 57-8 Zvláštní úpravy spár</t>
  </si>
  <si>
    <t>771578011R00</t>
  </si>
  <si>
    <t>...spára podlaha-stěna silikonem</t>
  </si>
  <si>
    <t>800-771</t>
  </si>
  <si>
    <t>vč. dodávky a montáže silikonu.</t>
  </si>
  <si>
    <t>597612900</t>
  </si>
  <si>
    <t>Dlažba keramická, 300x300x9 mm, mat pro interiér</t>
  </si>
  <si>
    <t>771571116</t>
  </si>
  <si>
    <t>Montáž podlah z keramických dlaždic režných hladkých do malty do 25 ks/m2</t>
  </si>
  <si>
    <t>597610000</t>
  </si>
  <si>
    <t>Obklad keramický, 250x400x7 mm, h=1,6m, pro interiér, lesk</t>
  </si>
  <si>
    <t>597610000R00</t>
  </si>
  <si>
    <t>Obklad keramický, 250x400x7 mm, h=2,05m, pro interiér, lesk</t>
  </si>
  <si>
    <t>781471115</t>
  </si>
  <si>
    <t>Montáž - obklad vnitřní stěn keramický, do tmele</t>
  </si>
  <si>
    <t>998 78 Přesun hmot pro obklady keramické</t>
  </si>
  <si>
    <t>998781103R00</t>
  </si>
  <si>
    <t>998 78-19 příplatek k ceně za zvětšený přesun přes vymezenou největší dopravní vzdálenost</t>
  </si>
  <si>
    <t>998781193R00</t>
  </si>
  <si>
    <t>784 45 Malby z malířských směsí</t>
  </si>
  <si>
    <t>784165432R00</t>
  </si>
  <si>
    <t>...omyvatelné,  , bělost 97 %, dvojnásobné</t>
  </si>
  <si>
    <t>800-784</t>
  </si>
  <si>
    <t>Zábor za plochu kontejneru 10m2 hrazený městu</t>
  </si>
  <si>
    <t>Správní poplatek k vyřízení ZUK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</si>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</sst>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3\sw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C24" sqref="C24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25" t="s">
        <v>0</v>
      </c>
      <c r="C5" s="225"/>
      <c r="D5" s="225"/>
      <c r="E5" s="225"/>
      <c r="F5" s="225"/>
      <c r="G5" s="226"/>
      <c r="H5" s="15"/>
    </row>
    <row r="6" spans="1:8">
      <c r="A6" s="20" t="s">
        <v>6</v>
      </c>
      <c r="B6" s="227"/>
      <c r="C6" s="227"/>
      <c r="D6" s="227"/>
      <c r="E6" s="227"/>
      <c r="F6" s="227"/>
      <c r="G6" s="228"/>
      <c r="H6" s="15"/>
    </row>
    <row r="7" spans="1:8">
      <c r="A7" s="20" t="s">
        <v>7</v>
      </c>
      <c r="B7" s="227"/>
      <c r="C7" s="227"/>
      <c r="D7" s="227"/>
      <c r="E7" s="227"/>
      <c r="F7" s="227"/>
      <c r="G7" s="228"/>
      <c r="H7" s="15"/>
    </row>
    <row r="8" spans="1:8">
      <c r="A8" s="20" t="s">
        <v>8</v>
      </c>
      <c r="B8" s="227"/>
      <c r="C8" s="227"/>
      <c r="D8" s="227"/>
      <c r="E8" s="227"/>
      <c r="F8" s="227"/>
      <c r="G8" s="228"/>
      <c r="H8" s="15"/>
    </row>
    <row r="9" spans="1:8">
      <c r="A9" s="20" t="s">
        <v>9</v>
      </c>
      <c r="B9" s="227"/>
      <c r="C9" s="227"/>
      <c r="D9" s="227"/>
      <c r="E9" s="227"/>
      <c r="F9" s="227"/>
      <c r="G9" s="228"/>
      <c r="H9" s="15"/>
    </row>
    <row r="10" spans="1:8">
      <c r="A10" s="20" t="s">
        <v>10</v>
      </c>
      <c r="B10" s="227"/>
      <c r="C10" s="227"/>
      <c r="D10" s="227"/>
      <c r="E10" s="227"/>
      <c r="F10" s="227"/>
      <c r="G10" s="228"/>
      <c r="H10" s="15"/>
    </row>
    <row r="11" spans="1:8">
      <c r="A11" s="20" t="s">
        <v>11</v>
      </c>
      <c r="B11" s="217"/>
      <c r="C11" s="217"/>
      <c r="D11" s="217"/>
      <c r="E11" s="217"/>
      <c r="F11" s="217"/>
      <c r="G11" s="218"/>
      <c r="H11" s="15"/>
    </row>
    <row r="12" spans="1:8">
      <c r="A12" s="20" t="s">
        <v>12</v>
      </c>
      <c r="B12" s="219"/>
      <c r="C12" s="220"/>
      <c r="D12" s="220"/>
      <c r="E12" s="220"/>
      <c r="F12" s="220"/>
      <c r="G12" s="221"/>
      <c r="H12" s="15"/>
    </row>
    <row r="13" spans="1:8" ht="13.5" thickBot="1">
      <c r="A13" s="21" t="s">
        <v>13</v>
      </c>
      <c r="B13" s="222"/>
      <c r="C13" s="222"/>
      <c r="D13" s="222"/>
      <c r="E13" s="222"/>
      <c r="F13" s="222"/>
      <c r="G13" s="223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24" t="s">
        <v>39</v>
      </c>
      <c r="B17" s="224"/>
      <c r="C17" s="224"/>
      <c r="D17" s="224"/>
      <c r="E17" s="224"/>
      <c r="F17" s="224"/>
      <c r="G17" s="224"/>
      <c r="H17" s="15"/>
    </row>
  </sheetData>
  <sheetProtection password="8879" sheet="1" objects="1" scenarios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6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2</v>
      </c>
      <c r="J23" s="96">
        <f>'Rekapitulace Objekt 02'!H20</f>
        <v>0</v>
      </c>
      <c r="O23" t="s">
        <v>571</v>
      </c>
      <c r="P23" t="s">
        <v>571</v>
      </c>
    </row>
    <row r="24" spans="1:16" ht="25.5" customHeight="1">
      <c r="A24" s="98"/>
      <c r="B24" s="235" t="s">
        <v>45</v>
      </c>
      <c r="C24" s="236"/>
      <c r="D24" s="236"/>
      <c r="E24" s="236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46</v>
      </c>
    </row>
    <row r="35" spans="1:10" ht="25.5" customHeight="1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>
      <c r="A36" s="109"/>
      <c r="B36" s="110" t="s">
        <v>50</v>
      </c>
      <c r="C36" s="237" t="s">
        <v>51</v>
      </c>
      <c r="D36" s="237"/>
      <c r="E36" s="237"/>
      <c r="F36" s="238"/>
      <c r="G36" s="239"/>
      <c r="H36" s="239"/>
      <c r="I36" s="239"/>
      <c r="J36" s="111">
        <f>'02 01 Pol'!F8</f>
        <v>0</v>
      </c>
    </row>
    <row r="37" spans="1:10" ht="25.5" customHeight="1">
      <c r="A37" s="109"/>
      <c r="B37" s="109" t="s">
        <v>52</v>
      </c>
      <c r="C37" s="229" t="s">
        <v>53</v>
      </c>
      <c r="D37" s="229"/>
      <c r="E37" s="229"/>
      <c r="F37" s="230"/>
      <c r="G37" s="231"/>
      <c r="H37" s="231"/>
      <c r="I37" s="231"/>
      <c r="J37" s="112">
        <f>'02 02 Pol'!F8</f>
        <v>0</v>
      </c>
    </row>
    <row r="38" spans="1:10" ht="25.5" customHeight="1">
      <c r="A38" s="109"/>
      <c r="B38" s="109" t="s">
        <v>54</v>
      </c>
      <c r="C38" s="229" t="s">
        <v>55</v>
      </c>
      <c r="D38" s="229"/>
      <c r="E38" s="229"/>
      <c r="F38" s="230"/>
      <c r="G38" s="231"/>
      <c r="H38" s="231"/>
      <c r="I38" s="231"/>
      <c r="J38" s="112">
        <f>'02 02 Pol'!F11</f>
        <v>0</v>
      </c>
    </row>
    <row r="39" spans="1:10" ht="25.5" customHeight="1">
      <c r="A39" s="109"/>
      <c r="B39" s="109" t="s">
        <v>56</v>
      </c>
      <c r="C39" s="229" t="s">
        <v>57</v>
      </c>
      <c r="D39" s="229"/>
      <c r="E39" s="229"/>
      <c r="F39" s="230"/>
      <c r="G39" s="231"/>
      <c r="H39" s="231"/>
      <c r="I39" s="231"/>
      <c r="J39" s="112">
        <f>'02 02 Pol'!F29</f>
        <v>0</v>
      </c>
    </row>
    <row r="40" spans="1:10" ht="25.5" customHeight="1">
      <c r="A40" s="109"/>
      <c r="B40" s="109" t="s">
        <v>58</v>
      </c>
      <c r="C40" s="229" t="s">
        <v>59</v>
      </c>
      <c r="D40" s="229"/>
      <c r="E40" s="229"/>
      <c r="F40" s="230"/>
      <c r="G40" s="231"/>
      <c r="H40" s="231"/>
      <c r="I40" s="231"/>
      <c r="J40" s="112">
        <f>'02 02 Pol'!F37</f>
        <v>0</v>
      </c>
    </row>
    <row r="41" spans="1:10" ht="25.5" customHeight="1">
      <c r="A41" s="109"/>
      <c r="B41" s="109" t="s">
        <v>60</v>
      </c>
      <c r="C41" s="229" t="s">
        <v>61</v>
      </c>
      <c r="D41" s="229"/>
      <c r="E41" s="229"/>
      <c r="F41" s="230"/>
      <c r="G41" s="231"/>
      <c r="H41" s="231"/>
      <c r="I41" s="231"/>
      <c r="J41" s="112">
        <f>'02 02 Pol'!F45</f>
        <v>0</v>
      </c>
    </row>
    <row r="42" spans="1:10" ht="25.5" customHeight="1">
      <c r="A42" s="109"/>
      <c r="B42" s="109" t="s">
        <v>62</v>
      </c>
      <c r="C42" s="229" t="s">
        <v>63</v>
      </c>
      <c r="D42" s="229"/>
      <c r="E42" s="229"/>
      <c r="F42" s="230"/>
      <c r="G42" s="231"/>
      <c r="H42" s="231"/>
      <c r="I42" s="231"/>
      <c r="J42" s="112">
        <f>'02 02 Pol'!F52</f>
        <v>0</v>
      </c>
    </row>
    <row r="43" spans="1:10" ht="25.5" customHeight="1">
      <c r="A43" s="109"/>
      <c r="B43" s="109" t="s">
        <v>64</v>
      </c>
      <c r="C43" s="229" t="s">
        <v>65</v>
      </c>
      <c r="D43" s="229"/>
      <c r="E43" s="229"/>
      <c r="F43" s="230"/>
      <c r="G43" s="231"/>
      <c r="H43" s="231"/>
      <c r="I43" s="231"/>
      <c r="J43" s="112">
        <f>'02 02 Pol'!F76</f>
        <v>0</v>
      </c>
    </row>
    <row r="44" spans="1:10" ht="25.5" customHeight="1">
      <c r="A44" s="109"/>
      <c r="B44" s="109" t="s">
        <v>66</v>
      </c>
      <c r="C44" s="229" t="s">
        <v>67</v>
      </c>
      <c r="D44" s="229"/>
      <c r="E44" s="229"/>
      <c r="F44" s="230"/>
      <c r="G44" s="231"/>
      <c r="H44" s="231"/>
      <c r="I44" s="231"/>
      <c r="J44" s="112">
        <f>'02 01 Pol'!F10</f>
        <v>0</v>
      </c>
    </row>
    <row r="45" spans="1:10" ht="25.5" customHeight="1">
      <c r="A45" s="109"/>
      <c r="B45" s="109" t="s">
        <v>68</v>
      </c>
      <c r="C45" s="229" t="s">
        <v>69</v>
      </c>
      <c r="D45" s="229"/>
      <c r="E45" s="229"/>
      <c r="F45" s="230"/>
      <c r="G45" s="231"/>
      <c r="H45" s="231"/>
      <c r="I45" s="231"/>
      <c r="J45" s="112">
        <f>'02 01 Pol'!F29</f>
        <v>0</v>
      </c>
    </row>
    <row r="46" spans="1:10" ht="25.5" customHeight="1">
      <c r="A46" s="109"/>
      <c r="B46" s="109" t="s">
        <v>70</v>
      </c>
      <c r="C46" s="229" t="s">
        <v>71</v>
      </c>
      <c r="D46" s="229"/>
      <c r="E46" s="229"/>
      <c r="F46" s="230"/>
      <c r="G46" s="231"/>
      <c r="H46" s="231"/>
      <c r="I46" s="231"/>
      <c r="J46" s="112">
        <f>'02 01 Pol'!F72</f>
        <v>0</v>
      </c>
    </row>
    <row r="47" spans="1:10" ht="25.5" customHeight="1">
      <c r="A47" s="109"/>
      <c r="B47" s="109" t="s">
        <v>72</v>
      </c>
      <c r="C47" s="229" t="s">
        <v>73</v>
      </c>
      <c r="D47" s="229"/>
      <c r="E47" s="229"/>
      <c r="F47" s="230"/>
      <c r="G47" s="231"/>
      <c r="H47" s="231"/>
      <c r="I47" s="231"/>
      <c r="J47" s="112">
        <f>'02 01 Pol'!F184+'02 02 Pol'!F90</f>
        <v>0</v>
      </c>
    </row>
    <row r="48" spans="1:10" ht="25.5" customHeight="1">
      <c r="A48" s="109"/>
      <c r="B48" s="109" t="s">
        <v>74</v>
      </c>
      <c r="C48" s="229" t="s">
        <v>75</v>
      </c>
      <c r="D48" s="229"/>
      <c r="E48" s="229"/>
      <c r="F48" s="230"/>
      <c r="G48" s="231"/>
      <c r="H48" s="231"/>
      <c r="I48" s="231"/>
      <c r="J48" s="112">
        <f>'02 02 Pol'!F94</f>
        <v>0</v>
      </c>
    </row>
    <row r="49" spans="1:10" ht="25.5" customHeight="1">
      <c r="A49" s="109"/>
      <c r="B49" s="109" t="s">
        <v>76</v>
      </c>
      <c r="C49" s="229" t="s">
        <v>77</v>
      </c>
      <c r="D49" s="229"/>
      <c r="E49" s="229"/>
      <c r="F49" s="230"/>
      <c r="G49" s="231"/>
      <c r="H49" s="231"/>
      <c r="I49" s="231"/>
      <c r="J49" s="112">
        <f>'02 02 Pol'!F104</f>
        <v>0</v>
      </c>
    </row>
    <row r="50" spans="1:10" ht="25.5" customHeight="1">
      <c r="A50" s="109"/>
      <c r="B50" s="109" t="s">
        <v>78</v>
      </c>
      <c r="C50" s="229" t="s">
        <v>79</v>
      </c>
      <c r="D50" s="229"/>
      <c r="E50" s="229"/>
      <c r="F50" s="230"/>
      <c r="G50" s="231"/>
      <c r="H50" s="231"/>
      <c r="I50" s="231"/>
      <c r="J50" s="112">
        <f>'02 02 Pol'!F110</f>
        <v>0</v>
      </c>
    </row>
    <row r="51" spans="1:10" ht="25.5" customHeight="1">
      <c r="A51" s="109"/>
      <c r="B51" s="109" t="s">
        <v>80</v>
      </c>
      <c r="C51" s="229" t="s">
        <v>81</v>
      </c>
      <c r="D51" s="229"/>
      <c r="E51" s="229"/>
      <c r="F51" s="230"/>
      <c r="G51" s="231"/>
      <c r="H51" s="231"/>
      <c r="I51" s="231"/>
      <c r="J51" s="112">
        <f>'02 02 Pol'!F118</f>
        <v>0</v>
      </c>
    </row>
    <row r="52" spans="1:10" ht="25.5" customHeight="1">
      <c r="A52" s="109"/>
      <c r="B52" s="113" t="s">
        <v>82</v>
      </c>
      <c r="C52" s="232" t="s">
        <v>83</v>
      </c>
      <c r="D52" s="232"/>
      <c r="E52" s="232"/>
      <c r="F52" s="233"/>
      <c r="G52" s="234"/>
      <c r="H52" s="234"/>
      <c r="I52" s="234"/>
      <c r="J52" s="114">
        <f>'02 01 Pol'!F257+'02 02 Pol'!F121</f>
        <v>0</v>
      </c>
    </row>
    <row r="53" spans="1:10" ht="25.5" customHeight="1">
      <c r="A53" s="115"/>
      <c r="B53" s="116" t="s">
        <v>84</v>
      </c>
      <c r="C53" s="117"/>
      <c r="D53" s="117"/>
      <c r="E53" s="117"/>
      <c r="F53" s="118"/>
      <c r="G53" s="119"/>
      <c r="H53" s="119"/>
      <c r="I53" s="119"/>
      <c r="J53" s="120">
        <f>SUM(J36:J52)</f>
        <v>0</v>
      </c>
    </row>
    <row r="54" spans="1:10">
      <c r="A54" s="85"/>
      <c r="B54" s="85"/>
      <c r="C54" s="85"/>
      <c r="D54" s="85"/>
      <c r="E54" s="85"/>
      <c r="F54" s="85"/>
      <c r="G54" s="86"/>
      <c r="H54" s="85"/>
      <c r="I54" s="86"/>
      <c r="J54" s="87"/>
    </row>
    <row r="55" spans="1:10">
      <c r="A55" s="85"/>
      <c r="B55" s="85"/>
      <c r="C55" s="85"/>
      <c r="D55" s="85"/>
      <c r="E55" s="85"/>
      <c r="F55" s="85"/>
      <c r="G55" s="86"/>
      <c r="H55" s="85"/>
      <c r="I55" s="86"/>
      <c r="J55" s="87"/>
    </row>
    <row r="56" spans="1:10">
      <c r="A56" s="85"/>
      <c r="B56" s="85"/>
      <c r="C56" s="85"/>
      <c r="D56" s="85"/>
      <c r="E56" s="85"/>
      <c r="F56" s="85"/>
      <c r="G56" s="86"/>
      <c r="H56" s="85"/>
      <c r="I56" s="86"/>
      <c r="J56" s="87"/>
    </row>
  </sheetData>
  <sheetProtection password="8879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C40:I40"/>
    <mergeCell ref="B24:E24"/>
    <mergeCell ref="C36:I36"/>
    <mergeCell ref="C37:I37"/>
    <mergeCell ref="C38:I38"/>
    <mergeCell ref="C39:I39"/>
    <mergeCell ref="C52:I52"/>
    <mergeCell ref="C41:I41"/>
    <mergeCell ref="C42:I42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215011-14</v>
      </c>
      <c r="C1" s="31" t="str">
        <f>Stavba!NazevStavby</f>
        <v>Rekonstrukce ZTI v bytových domech Brno-Střed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41"/>
      <c r="D2" s="241"/>
      <c r="E2" s="241"/>
      <c r="F2" s="241"/>
      <c r="G2" s="26" t="s">
        <v>15</v>
      </c>
      <c r="H2" s="34"/>
    </row>
    <row r="3" spans="1:8" ht="13.5" thickTop="1"/>
    <row r="4" spans="1:8" ht="18">
      <c r="A4" s="240" t="s">
        <v>16</v>
      </c>
      <c r="B4" s="240"/>
      <c r="C4" s="240"/>
      <c r="D4" s="240"/>
      <c r="E4" s="240"/>
      <c r="F4" s="240"/>
      <c r="G4" s="240"/>
      <c r="H4" s="240"/>
    </row>
    <row r="6" spans="1:8" ht="15.75">
      <c r="A6" s="32" t="s">
        <v>24</v>
      </c>
      <c r="B6" s="29">
        <f>B2</f>
        <v>0</v>
      </c>
    </row>
    <row r="7" spans="1:8" ht="15.75">
      <c r="B7" s="242">
        <f>C2</f>
        <v>0</v>
      </c>
      <c r="C7" s="243"/>
      <c r="D7" s="243"/>
      <c r="E7" s="243"/>
      <c r="F7" s="243"/>
      <c r="G7" s="243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E93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44" t="s">
        <v>28</v>
      </c>
      <c r="B1" s="244"/>
      <c r="C1" s="245"/>
      <c r="D1" s="244"/>
      <c r="E1" s="244"/>
      <c r="F1" s="244"/>
      <c r="G1" s="244"/>
    </row>
    <row r="2" spans="1:7" ht="13.5" thickTop="1">
      <c r="A2" s="55" t="s">
        <v>29</v>
      </c>
      <c r="B2" s="56"/>
      <c r="C2" s="246"/>
      <c r="D2" s="246"/>
      <c r="E2" s="246"/>
      <c r="F2" s="246"/>
      <c r="G2" s="247"/>
    </row>
    <row r="3" spans="1:7">
      <c r="A3" s="57" t="s">
        <v>30</v>
      </c>
      <c r="B3" s="58"/>
      <c r="C3" s="248"/>
      <c r="D3" s="248"/>
      <c r="E3" s="248"/>
      <c r="F3" s="248"/>
      <c r="G3" s="249"/>
    </row>
    <row r="4" spans="1:7" ht="13.5" thickBot="1">
      <c r="A4" s="59" t="s">
        <v>31</v>
      </c>
      <c r="B4" s="60"/>
      <c r="C4" s="250"/>
      <c r="D4" s="250"/>
      <c r="E4" s="250"/>
      <c r="F4" s="250"/>
      <c r="G4" s="251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E93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215011-14</v>
      </c>
      <c r="C1" s="31" t="str">
        <f>Stavba!NazevStavby</f>
        <v>Rekonstrukce ZTI v bytových domech Brno-Střed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21" t="s">
        <v>43</v>
      </c>
      <c r="C2" s="252" t="s">
        <v>44</v>
      </c>
      <c r="D2" s="241"/>
      <c r="E2" s="241"/>
      <c r="F2" s="241"/>
      <c r="G2" s="26" t="s">
        <v>15</v>
      </c>
      <c r="H2" s="34"/>
      <c r="O2" s="8" t="s">
        <v>85</v>
      </c>
    </row>
    <row r="3" spans="1:15" ht="13.5" customHeight="1" thickTop="1">
      <c r="H3" s="35"/>
    </row>
    <row r="4" spans="1:15" ht="18" customHeight="1">
      <c r="A4" s="240" t="s">
        <v>16</v>
      </c>
      <c r="B4" s="240"/>
      <c r="C4" s="240"/>
      <c r="D4" s="240"/>
      <c r="E4" s="240"/>
      <c r="F4" s="240"/>
      <c r="G4" s="240"/>
      <c r="H4" s="240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02</v>
      </c>
      <c r="H6" s="35"/>
    </row>
    <row r="7" spans="1:15" ht="15.75" customHeight="1">
      <c r="B7" s="242" t="str">
        <f>C2</f>
        <v>Zelný trh 21</v>
      </c>
      <c r="C7" s="243"/>
      <c r="D7" s="243"/>
      <c r="E7" s="243"/>
      <c r="F7" s="243"/>
      <c r="G7" s="243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2" t="s">
        <v>87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>
      <c r="A17" s="130" t="s">
        <v>88</v>
      </c>
      <c r="B17" s="131"/>
      <c r="C17" s="132"/>
      <c r="D17" s="132"/>
      <c r="E17" s="132"/>
      <c r="F17" s="132"/>
      <c r="G17" s="133"/>
      <c r="H17" s="134" t="s">
        <v>89</v>
      </c>
      <c r="I17" s="32"/>
      <c r="J17" s="32"/>
    </row>
    <row r="18" spans="1:55" ht="12.75" customHeight="1">
      <c r="A18" s="128" t="s">
        <v>90</v>
      </c>
      <c r="B18" s="126" t="s">
        <v>91</v>
      </c>
      <c r="C18" s="125"/>
      <c r="D18" s="125"/>
      <c r="E18" s="125"/>
      <c r="F18" s="125"/>
      <c r="G18" s="127"/>
      <c r="H18" s="129">
        <f>'02 01 Pol'!G271</f>
        <v>0</v>
      </c>
      <c r="I18" s="32"/>
      <c r="J18" s="32"/>
      <c r="O18">
        <f>'02 01 Pol'!AN272</f>
        <v>0</v>
      </c>
      <c r="P18">
        <f>'02 01 Pol'!AO272</f>
        <v>0</v>
      </c>
    </row>
    <row r="19" spans="1:55" ht="12.75" customHeight="1">
      <c r="A19" s="128" t="s">
        <v>43</v>
      </c>
      <c r="B19" s="126" t="s">
        <v>92</v>
      </c>
      <c r="C19" s="125"/>
      <c r="D19" s="125"/>
      <c r="E19" s="125"/>
      <c r="F19" s="125"/>
      <c r="G19" s="127"/>
      <c r="H19" s="129">
        <f>'02 02 Pol'!G125</f>
        <v>0</v>
      </c>
      <c r="I19" s="32"/>
      <c r="J19" s="32"/>
      <c r="O19">
        <f>'02 02 Pol'!AN126</f>
        <v>0</v>
      </c>
      <c r="P19">
        <f>'02 02 Pol'!AO126</f>
        <v>0</v>
      </c>
    </row>
    <row r="20" spans="1:55" ht="12.75" customHeight="1" thickBot="1">
      <c r="A20" s="135"/>
      <c r="B20" s="136" t="s">
        <v>93</v>
      </c>
      <c r="C20" s="137"/>
      <c r="D20" s="138" t="str">
        <f>B2</f>
        <v>02</v>
      </c>
      <c r="E20" s="137"/>
      <c r="F20" s="137"/>
      <c r="G20" s="139"/>
      <c r="H20" s="140">
        <f>SUM(H18:H19)</f>
        <v>0</v>
      </c>
      <c r="I20" s="32"/>
      <c r="J20" s="32"/>
    </row>
    <row r="21" spans="1:55" ht="12.75" customHeight="1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55" ht="13.5" thickBot="1">
      <c r="A22" s="122" t="s">
        <v>424</v>
      </c>
      <c r="B22" s="123"/>
      <c r="C22" s="123"/>
      <c r="D22" s="167" t="s">
        <v>90</v>
      </c>
      <c r="E22" s="253" t="s">
        <v>91</v>
      </c>
      <c r="F22" s="253"/>
      <c r="G22" s="253"/>
      <c r="H22" s="253"/>
      <c r="I22" s="32"/>
      <c r="J22" s="32"/>
      <c r="BC22" s="214" t="str">
        <f>E22</f>
        <v>Vodovod a kanalizace</v>
      </c>
    </row>
    <row r="23" spans="1:55" ht="12.75" customHeight="1">
      <c r="A23" s="130" t="s">
        <v>425</v>
      </c>
      <c r="B23" s="131"/>
      <c r="C23" s="132"/>
      <c r="D23" s="132"/>
      <c r="E23" s="132"/>
      <c r="F23" s="132"/>
      <c r="G23" s="133"/>
      <c r="H23" s="134" t="s">
        <v>89</v>
      </c>
      <c r="I23" s="32"/>
      <c r="J23" s="32"/>
    </row>
    <row r="24" spans="1:55" ht="12.75" customHeight="1">
      <c r="A24" s="128" t="s">
        <v>50</v>
      </c>
      <c r="B24" s="126" t="s">
        <v>51</v>
      </c>
      <c r="C24" s="125"/>
      <c r="D24" s="125"/>
      <c r="E24" s="125"/>
      <c r="F24" s="125"/>
      <c r="G24" s="127"/>
      <c r="H24" s="215">
        <f>'02 01 Pol'!F8</f>
        <v>0</v>
      </c>
      <c r="I24" s="32"/>
      <c r="J24" s="32"/>
    </row>
    <row r="25" spans="1:55" ht="12.75" customHeight="1">
      <c r="A25" s="128" t="s">
        <v>66</v>
      </c>
      <c r="B25" s="126" t="s">
        <v>67</v>
      </c>
      <c r="C25" s="125"/>
      <c r="D25" s="125"/>
      <c r="E25" s="125"/>
      <c r="F25" s="125"/>
      <c r="G25" s="127"/>
      <c r="H25" s="215">
        <f>'02 01 Pol'!F10</f>
        <v>0</v>
      </c>
      <c r="I25" s="32"/>
      <c r="J25" s="32"/>
    </row>
    <row r="26" spans="1:55" ht="12.75" customHeight="1">
      <c r="A26" s="128" t="s">
        <v>68</v>
      </c>
      <c r="B26" s="126" t="s">
        <v>69</v>
      </c>
      <c r="C26" s="125"/>
      <c r="D26" s="125"/>
      <c r="E26" s="125"/>
      <c r="F26" s="125"/>
      <c r="G26" s="127"/>
      <c r="H26" s="215">
        <f>'02 01 Pol'!F29</f>
        <v>0</v>
      </c>
      <c r="I26" s="32"/>
      <c r="J26" s="32"/>
    </row>
    <row r="27" spans="1:55" ht="12.75" customHeight="1">
      <c r="A27" s="128" t="s">
        <v>70</v>
      </c>
      <c r="B27" s="126" t="s">
        <v>71</v>
      </c>
      <c r="C27" s="125"/>
      <c r="D27" s="125"/>
      <c r="E27" s="125"/>
      <c r="F27" s="125"/>
      <c r="G27" s="127"/>
      <c r="H27" s="215">
        <f>'02 01 Pol'!F72</f>
        <v>0</v>
      </c>
      <c r="I27" s="32"/>
      <c r="J27" s="32"/>
    </row>
    <row r="28" spans="1:55" ht="12.75" customHeight="1">
      <c r="A28" s="128" t="s">
        <v>72</v>
      </c>
      <c r="B28" s="126" t="s">
        <v>73</v>
      </c>
      <c r="C28" s="125"/>
      <c r="D28" s="125"/>
      <c r="E28" s="125"/>
      <c r="F28" s="125"/>
      <c r="G28" s="127"/>
      <c r="H28" s="215">
        <f>'02 01 Pol'!F184</f>
        <v>0</v>
      </c>
      <c r="I28" s="32"/>
      <c r="J28" s="32"/>
    </row>
    <row r="29" spans="1:55" ht="12.75" customHeight="1">
      <c r="A29" s="128" t="s">
        <v>82</v>
      </c>
      <c r="B29" s="126" t="s">
        <v>83</v>
      </c>
      <c r="C29" s="125"/>
      <c r="D29" s="125"/>
      <c r="E29" s="125"/>
      <c r="F29" s="125"/>
      <c r="G29" s="127"/>
      <c r="H29" s="215">
        <f>'02 01 Pol'!F257</f>
        <v>0</v>
      </c>
      <c r="I29" s="32"/>
      <c r="J29" s="32"/>
    </row>
    <row r="30" spans="1:55" ht="12.75" customHeight="1" thickBot="1">
      <c r="A30" s="135"/>
      <c r="B30" s="136" t="s">
        <v>426</v>
      </c>
      <c r="C30" s="137"/>
      <c r="D30" s="138" t="str">
        <f>D22</f>
        <v>01</v>
      </c>
      <c r="E30" s="137"/>
      <c r="F30" s="137"/>
      <c r="G30" s="139"/>
      <c r="H30" s="216">
        <f>SUM(H24:H29)</f>
        <v>0</v>
      </c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3.5" thickBot="1">
      <c r="A32" s="122" t="s">
        <v>424</v>
      </c>
      <c r="B32" s="123"/>
      <c r="C32" s="123"/>
      <c r="D32" s="167" t="s">
        <v>43</v>
      </c>
      <c r="E32" s="253" t="s">
        <v>92</v>
      </c>
      <c r="F32" s="253"/>
      <c r="G32" s="253"/>
      <c r="H32" s="253"/>
      <c r="I32" s="32"/>
      <c r="J32" s="32"/>
      <c r="BC32" s="214" t="str">
        <f>E32</f>
        <v>Stavební část</v>
      </c>
    </row>
    <row r="33" spans="1:10" ht="12.75" customHeight="1">
      <c r="A33" s="130" t="s">
        <v>425</v>
      </c>
      <c r="B33" s="131"/>
      <c r="C33" s="132"/>
      <c r="D33" s="132"/>
      <c r="E33" s="132"/>
      <c r="F33" s="132"/>
      <c r="G33" s="133"/>
      <c r="H33" s="134" t="s">
        <v>89</v>
      </c>
      <c r="I33" s="32"/>
      <c r="J33" s="32"/>
    </row>
    <row r="34" spans="1:10" ht="12.75" customHeight="1">
      <c r="A34" s="128" t="s">
        <v>52</v>
      </c>
      <c r="B34" s="126" t="s">
        <v>53</v>
      </c>
      <c r="C34" s="125"/>
      <c r="D34" s="125"/>
      <c r="E34" s="125"/>
      <c r="F34" s="125"/>
      <c r="G34" s="127"/>
      <c r="H34" s="215">
        <f>'02 02 Pol'!F8</f>
        <v>0</v>
      </c>
      <c r="I34" s="32"/>
      <c r="J34" s="32"/>
    </row>
    <row r="35" spans="1:10" ht="12.75" customHeight="1">
      <c r="A35" s="128" t="s">
        <v>54</v>
      </c>
      <c r="B35" s="126" t="s">
        <v>55</v>
      </c>
      <c r="C35" s="125"/>
      <c r="D35" s="125"/>
      <c r="E35" s="125"/>
      <c r="F35" s="125"/>
      <c r="G35" s="127"/>
      <c r="H35" s="215">
        <f>'02 02 Pol'!F11</f>
        <v>0</v>
      </c>
      <c r="I35" s="32"/>
      <c r="J35" s="32"/>
    </row>
    <row r="36" spans="1:10" ht="12.75" customHeight="1">
      <c r="A36" s="128" t="s">
        <v>56</v>
      </c>
      <c r="B36" s="126" t="s">
        <v>57</v>
      </c>
      <c r="C36" s="125"/>
      <c r="D36" s="125"/>
      <c r="E36" s="125"/>
      <c r="F36" s="125"/>
      <c r="G36" s="127"/>
      <c r="H36" s="215">
        <f>'02 02 Pol'!F29</f>
        <v>0</v>
      </c>
      <c r="I36" s="32"/>
      <c r="J36" s="32"/>
    </row>
    <row r="37" spans="1:10" ht="12.75" customHeight="1">
      <c r="A37" s="128" t="s">
        <v>58</v>
      </c>
      <c r="B37" s="126" t="s">
        <v>59</v>
      </c>
      <c r="C37" s="125"/>
      <c r="D37" s="125"/>
      <c r="E37" s="125"/>
      <c r="F37" s="125"/>
      <c r="G37" s="127"/>
      <c r="H37" s="215">
        <f>'02 02 Pol'!F37</f>
        <v>0</v>
      </c>
      <c r="I37" s="32"/>
      <c r="J37" s="32"/>
    </row>
    <row r="38" spans="1:10" ht="12.75" customHeight="1">
      <c r="A38" s="128" t="s">
        <v>60</v>
      </c>
      <c r="B38" s="126" t="s">
        <v>61</v>
      </c>
      <c r="C38" s="125"/>
      <c r="D38" s="125"/>
      <c r="E38" s="125"/>
      <c r="F38" s="125"/>
      <c r="G38" s="127"/>
      <c r="H38" s="215">
        <f>'02 02 Pol'!F45</f>
        <v>0</v>
      </c>
      <c r="I38" s="32"/>
      <c r="J38" s="32"/>
    </row>
    <row r="39" spans="1:10" ht="12.75" customHeight="1">
      <c r="A39" s="128" t="s">
        <v>62</v>
      </c>
      <c r="B39" s="126" t="s">
        <v>63</v>
      </c>
      <c r="C39" s="125"/>
      <c r="D39" s="125"/>
      <c r="E39" s="125"/>
      <c r="F39" s="125"/>
      <c r="G39" s="127"/>
      <c r="H39" s="215">
        <f>'02 02 Pol'!F52</f>
        <v>0</v>
      </c>
      <c r="I39" s="32"/>
      <c r="J39" s="32"/>
    </row>
    <row r="40" spans="1:10" ht="12.75" customHeight="1">
      <c r="A40" s="128" t="s">
        <v>64</v>
      </c>
      <c r="B40" s="126" t="s">
        <v>65</v>
      </c>
      <c r="C40" s="125"/>
      <c r="D40" s="125"/>
      <c r="E40" s="125"/>
      <c r="F40" s="125"/>
      <c r="G40" s="127"/>
      <c r="H40" s="215">
        <f>'02 02 Pol'!F76</f>
        <v>0</v>
      </c>
      <c r="I40" s="32"/>
      <c r="J40" s="32"/>
    </row>
    <row r="41" spans="1:10" ht="12.75" customHeight="1">
      <c r="A41" s="128" t="s">
        <v>72</v>
      </c>
      <c r="B41" s="126" t="s">
        <v>73</v>
      </c>
      <c r="C41" s="125"/>
      <c r="D41" s="125"/>
      <c r="E41" s="125"/>
      <c r="F41" s="125"/>
      <c r="G41" s="127"/>
      <c r="H41" s="215">
        <f>'02 02 Pol'!F90</f>
        <v>0</v>
      </c>
      <c r="I41" s="32"/>
      <c r="J41" s="32"/>
    </row>
    <row r="42" spans="1:10" ht="12.75" customHeight="1">
      <c r="A42" s="128" t="s">
        <v>74</v>
      </c>
      <c r="B42" s="126" t="s">
        <v>75</v>
      </c>
      <c r="C42" s="125"/>
      <c r="D42" s="125"/>
      <c r="E42" s="125"/>
      <c r="F42" s="125"/>
      <c r="G42" s="127"/>
      <c r="H42" s="215">
        <f>'02 02 Pol'!F94</f>
        <v>0</v>
      </c>
      <c r="I42" s="32"/>
      <c r="J42" s="32"/>
    </row>
    <row r="43" spans="1:10" ht="12.75" customHeight="1">
      <c r="A43" s="128" t="s">
        <v>76</v>
      </c>
      <c r="B43" s="126" t="s">
        <v>77</v>
      </c>
      <c r="C43" s="125"/>
      <c r="D43" s="125"/>
      <c r="E43" s="125"/>
      <c r="F43" s="125"/>
      <c r="G43" s="127"/>
      <c r="H43" s="215">
        <f>'02 02 Pol'!F104</f>
        <v>0</v>
      </c>
      <c r="I43" s="32"/>
      <c r="J43" s="32"/>
    </row>
    <row r="44" spans="1:10" ht="12.75" customHeight="1">
      <c r="A44" s="128" t="s">
        <v>78</v>
      </c>
      <c r="B44" s="126" t="s">
        <v>79</v>
      </c>
      <c r="C44" s="125"/>
      <c r="D44" s="125"/>
      <c r="E44" s="125"/>
      <c r="F44" s="125"/>
      <c r="G44" s="127"/>
      <c r="H44" s="215">
        <f>'02 02 Pol'!F110</f>
        <v>0</v>
      </c>
      <c r="I44" s="32"/>
      <c r="J44" s="32"/>
    </row>
    <row r="45" spans="1:10" ht="12.75" customHeight="1">
      <c r="A45" s="128" t="s">
        <v>80</v>
      </c>
      <c r="B45" s="126" t="s">
        <v>81</v>
      </c>
      <c r="C45" s="125"/>
      <c r="D45" s="125"/>
      <c r="E45" s="125"/>
      <c r="F45" s="125"/>
      <c r="G45" s="127"/>
      <c r="H45" s="215">
        <f>'02 02 Pol'!F118</f>
        <v>0</v>
      </c>
      <c r="I45" s="32"/>
      <c r="J45" s="32"/>
    </row>
    <row r="46" spans="1:10" ht="12.75" customHeight="1">
      <c r="A46" s="128" t="s">
        <v>82</v>
      </c>
      <c r="B46" s="126" t="s">
        <v>83</v>
      </c>
      <c r="C46" s="125"/>
      <c r="D46" s="125"/>
      <c r="E46" s="125"/>
      <c r="F46" s="125"/>
      <c r="G46" s="127"/>
      <c r="H46" s="215">
        <f>'02 02 Pol'!F121</f>
        <v>0</v>
      </c>
      <c r="I46" s="32"/>
      <c r="J46" s="32"/>
    </row>
    <row r="47" spans="1:10" ht="12.75" customHeight="1" thickBot="1">
      <c r="A47" s="135"/>
      <c r="B47" s="136" t="s">
        <v>426</v>
      </c>
      <c r="C47" s="137"/>
      <c r="D47" s="138" t="str">
        <f>D32</f>
        <v>02</v>
      </c>
      <c r="E47" s="137"/>
      <c r="F47" s="137"/>
      <c r="G47" s="139"/>
      <c r="H47" s="216">
        <f>SUM(H34:H46)</f>
        <v>0</v>
      </c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 objects="1" scenarios="1"/>
  <mergeCells count="5">
    <mergeCell ref="C2:F2"/>
    <mergeCell ref="A4:H4"/>
    <mergeCell ref="B7:G7"/>
    <mergeCell ref="E22:H22"/>
    <mergeCell ref="E32:H3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73" t="s">
        <v>94</v>
      </c>
      <c r="B1" s="273"/>
      <c r="C1" s="274"/>
      <c r="D1" s="273"/>
      <c r="E1" s="273"/>
      <c r="F1" s="273"/>
      <c r="G1" s="273"/>
      <c r="AC1" t="s">
        <v>97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85</v>
      </c>
    </row>
    <row r="4" spans="1:60" ht="13.5" thickBot="1">
      <c r="A4" s="153" t="s">
        <v>31</v>
      </c>
      <c r="B4" s="154" t="s">
        <v>90</v>
      </c>
      <c r="C4" s="171" t="s">
        <v>91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0" t="s">
        <v>95</v>
      </c>
      <c r="I6" s="174" t="s">
        <v>96</v>
      </c>
      <c r="J6" s="54"/>
    </row>
    <row r="7" spans="1:60">
      <c r="A7" s="201"/>
      <c r="B7" s="202" t="s">
        <v>98</v>
      </c>
      <c r="C7" s="275" t="s">
        <v>99</v>
      </c>
      <c r="D7" s="276"/>
      <c r="E7" s="277"/>
      <c r="F7" s="278"/>
      <c r="G7" s="278"/>
      <c r="H7" s="203"/>
      <c r="I7" s="204"/>
    </row>
    <row r="8" spans="1:60">
      <c r="A8" s="195" t="s">
        <v>100</v>
      </c>
      <c r="B8" s="175" t="s">
        <v>50</v>
      </c>
      <c r="C8" s="187" t="s">
        <v>51</v>
      </c>
      <c r="D8" s="178"/>
      <c r="E8" s="180"/>
      <c r="F8" s="279">
        <f>SUM(G9:G9)</f>
        <v>0</v>
      </c>
      <c r="G8" s="280"/>
      <c r="H8" s="182"/>
      <c r="I8" s="198"/>
      <c r="AE8" t="s">
        <v>101</v>
      </c>
    </row>
    <row r="9" spans="1:60" outlineLevel="1">
      <c r="A9" s="196">
        <v>1</v>
      </c>
      <c r="B9" s="176" t="s">
        <v>90</v>
      </c>
      <c r="C9" s="188" t="s">
        <v>102</v>
      </c>
      <c r="D9" s="179" t="s">
        <v>103</v>
      </c>
      <c r="E9" s="181">
        <v>1</v>
      </c>
      <c r="F9" s="183"/>
      <c r="G9" s="184">
        <f>ROUND(E9*F9,2)</f>
        <v>0</v>
      </c>
      <c r="H9" s="185"/>
      <c r="I9" s="199" t="s">
        <v>104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105</v>
      </c>
      <c r="AF9" s="163">
        <v>1</v>
      </c>
      <c r="AG9" s="163"/>
      <c r="AH9" s="163"/>
      <c r="AI9" s="163"/>
      <c r="AJ9" s="163"/>
      <c r="AK9" s="163"/>
      <c r="AL9" s="163"/>
      <c r="AM9" s="163">
        <v>15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>
      <c r="A10" s="195" t="s">
        <v>100</v>
      </c>
      <c r="B10" s="175" t="s">
        <v>66</v>
      </c>
      <c r="C10" s="187" t="s">
        <v>67</v>
      </c>
      <c r="D10" s="178"/>
      <c r="E10" s="180"/>
      <c r="F10" s="265">
        <f>SUM(G11:G28)</f>
        <v>0</v>
      </c>
      <c r="G10" s="266"/>
      <c r="H10" s="182"/>
      <c r="I10" s="198"/>
      <c r="AE10" t="s">
        <v>101</v>
      </c>
    </row>
    <row r="11" spans="1:60" outlineLevel="1">
      <c r="A11" s="197"/>
      <c r="B11" s="267" t="s">
        <v>106</v>
      </c>
      <c r="C11" s="268"/>
      <c r="D11" s="269"/>
      <c r="E11" s="270"/>
      <c r="F11" s="271"/>
      <c r="G11" s="272"/>
      <c r="H11" s="185"/>
      <c r="I11" s="199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0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196">
        <v>2</v>
      </c>
      <c r="B12" s="176" t="s">
        <v>107</v>
      </c>
      <c r="C12" s="188" t="s">
        <v>108</v>
      </c>
      <c r="D12" s="179" t="s">
        <v>109</v>
      </c>
      <c r="E12" s="181">
        <v>25</v>
      </c>
      <c r="F12" s="183"/>
      <c r="G12" s="184">
        <f>ROUND(E12*F12,2)</f>
        <v>0</v>
      </c>
      <c r="H12" s="185" t="s">
        <v>110</v>
      </c>
      <c r="I12" s="199" t="s">
        <v>111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112</v>
      </c>
      <c r="AF12" s="163"/>
      <c r="AG12" s="163"/>
      <c r="AH12" s="163"/>
      <c r="AI12" s="163"/>
      <c r="AJ12" s="163"/>
      <c r="AK12" s="163"/>
      <c r="AL12" s="163"/>
      <c r="AM12" s="163">
        <v>15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>
      <c r="A13" s="197"/>
      <c r="B13" s="177"/>
      <c r="C13" s="254" t="s">
        <v>113</v>
      </c>
      <c r="D13" s="255"/>
      <c r="E13" s="256"/>
      <c r="F13" s="257"/>
      <c r="G13" s="258"/>
      <c r="H13" s="185"/>
      <c r="I13" s="199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8" t="str">
        <f>C13</f>
        <v>Potrubí včetně tvarovek a zednických výpomocí.</v>
      </c>
      <c r="BB13" s="163"/>
      <c r="BC13" s="163"/>
      <c r="BD13" s="163"/>
      <c r="BE13" s="163"/>
      <c r="BF13" s="163"/>
      <c r="BG13" s="163"/>
      <c r="BH13" s="163"/>
    </row>
    <row r="14" spans="1:60" outlineLevel="1">
      <c r="A14" s="196">
        <v>3</v>
      </c>
      <c r="B14" s="176" t="s">
        <v>114</v>
      </c>
      <c r="C14" s="188" t="s">
        <v>115</v>
      </c>
      <c r="D14" s="179" t="s">
        <v>109</v>
      </c>
      <c r="E14" s="181">
        <v>11</v>
      </c>
      <c r="F14" s="183"/>
      <c r="G14" s="184">
        <f>ROUND(E14*F14,2)</f>
        <v>0</v>
      </c>
      <c r="H14" s="185" t="s">
        <v>110</v>
      </c>
      <c r="I14" s="199" t="s">
        <v>111</v>
      </c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112</v>
      </c>
      <c r="AF14" s="163"/>
      <c r="AG14" s="163"/>
      <c r="AH14" s="163"/>
      <c r="AI14" s="163"/>
      <c r="AJ14" s="163"/>
      <c r="AK14" s="163"/>
      <c r="AL14" s="163"/>
      <c r="AM14" s="163">
        <v>15</v>
      </c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7"/>
      <c r="B15" s="177"/>
      <c r="C15" s="254" t="s">
        <v>113</v>
      </c>
      <c r="D15" s="255"/>
      <c r="E15" s="256"/>
      <c r="F15" s="257"/>
      <c r="G15" s="258"/>
      <c r="H15" s="185"/>
      <c r="I15" s="199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8" t="str">
        <f>C15</f>
        <v>Potrubí včetně tvarovek a zednických výpomocí.</v>
      </c>
      <c r="BB15" s="163"/>
      <c r="BC15" s="163"/>
      <c r="BD15" s="163"/>
      <c r="BE15" s="163"/>
      <c r="BF15" s="163"/>
      <c r="BG15" s="163"/>
      <c r="BH15" s="163"/>
    </row>
    <row r="16" spans="1:60" outlineLevel="1">
      <c r="A16" s="196">
        <v>4</v>
      </c>
      <c r="B16" s="176" t="s">
        <v>116</v>
      </c>
      <c r="C16" s="188" t="s">
        <v>117</v>
      </c>
      <c r="D16" s="179" t="s">
        <v>109</v>
      </c>
      <c r="E16" s="181">
        <v>68</v>
      </c>
      <c r="F16" s="183"/>
      <c r="G16" s="184">
        <f>ROUND(E16*F16,2)</f>
        <v>0</v>
      </c>
      <c r="H16" s="185" t="s">
        <v>110</v>
      </c>
      <c r="I16" s="199" t="s">
        <v>111</v>
      </c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112</v>
      </c>
      <c r="AF16" s="163"/>
      <c r="AG16" s="163"/>
      <c r="AH16" s="163"/>
      <c r="AI16" s="163"/>
      <c r="AJ16" s="163"/>
      <c r="AK16" s="163"/>
      <c r="AL16" s="163"/>
      <c r="AM16" s="163">
        <v>15</v>
      </c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/>
      <c r="B17" s="177"/>
      <c r="C17" s="254" t="s">
        <v>113</v>
      </c>
      <c r="D17" s="255"/>
      <c r="E17" s="256"/>
      <c r="F17" s="257"/>
      <c r="G17" s="258"/>
      <c r="H17" s="185"/>
      <c r="I17" s="19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8" t="str">
        <f>C17</f>
        <v>Potrubí včetně tvarovek a zednických výpomocí.</v>
      </c>
      <c r="BB17" s="163"/>
      <c r="BC17" s="163"/>
      <c r="BD17" s="163"/>
      <c r="BE17" s="163"/>
      <c r="BF17" s="163"/>
      <c r="BG17" s="163"/>
      <c r="BH17" s="163"/>
    </row>
    <row r="18" spans="1:60" outlineLevel="1">
      <c r="A18" s="196">
        <v>5</v>
      </c>
      <c r="B18" s="176" t="s">
        <v>118</v>
      </c>
      <c r="C18" s="188" t="s">
        <v>119</v>
      </c>
      <c r="D18" s="179" t="s">
        <v>109</v>
      </c>
      <c r="E18" s="181">
        <v>18</v>
      </c>
      <c r="F18" s="183"/>
      <c r="G18" s="184">
        <f>ROUND(E18*F18,2)</f>
        <v>0</v>
      </c>
      <c r="H18" s="185" t="s">
        <v>110</v>
      </c>
      <c r="I18" s="199" t="s">
        <v>111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112</v>
      </c>
      <c r="AF18" s="163"/>
      <c r="AG18" s="163"/>
      <c r="AH18" s="163"/>
      <c r="AI18" s="163"/>
      <c r="AJ18" s="163"/>
      <c r="AK18" s="163"/>
      <c r="AL18" s="163"/>
      <c r="AM18" s="163">
        <v>15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7"/>
      <c r="B19" s="177"/>
      <c r="C19" s="254" t="s">
        <v>113</v>
      </c>
      <c r="D19" s="255"/>
      <c r="E19" s="256"/>
      <c r="F19" s="257"/>
      <c r="G19" s="258"/>
      <c r="H19" s="185"/>
      <c r="I19" s="199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8" t="str">
        <f>C19</f>
        <v>Potrubí včetně tvarovek a zednických výpomocí.</v>
      </c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/>
      <c r="B20" s="259" t="s">
        <v>120</v>
      </c>
      <c r="C20" s="260"/>
      <c r="D20" s="261"/>
      <c r="E20" s="262"/>
      <c r="F20" s="263"/>
      <c r="G20" s="264"/>
      <c r="H20" s="185"/>
      <c r="I20" s="199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>
        <v>0</v>
      </c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6">
        <v>6</v>
      </c>
      <c r="B21" s="176" t="s">
        <v>121</v>
      </c>
      <c r="C21" s="188" t="s">
        <v>122</v>
      </c>
      <c r="D21" s="179" t="s">
        <v>123</v>
      </c>
      <c r="E21" s="181">
        <v>2</v>
      </c>
      <c r="F21" s="183"/>
      <c r="G21" s="184">
        <f>ROUND(E21*F21,2)</f>
        <v>0</v>
      </c>
      <c r="H21" s="185" t="s">
        <v>110</v>
      </c>
      <c r="I21" s="199" t="s">
        <v>111</v>
      </c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112</v>
      </c>
      <c r="AF21" s="163"/>
      <c r="AG21" s="163"/>
      <c r="AH21" s="163"/>
      <c r="AI21" s="163"/>
      <c r="AJ21" s="163"/>
      <c r="AK21" s="163"/>
      <c r="AL21" s="163"/>
      <c r="AM21" s="163">
        <v>15</v>
      </c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/>
      <c r="B22" s="259" t="s">
        <v>124</v>
      </c>
      <c r="C22" s="260"/>
      <c r="D22" s="261"/>
      <c r="E22" s="262"/>
      <c r="F22" s="263"/>
      <c r="G22" s="264"/>
      <c r="H22" s="185"/>
      <c r="I22" s="199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>
        <v>0</v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6">
        <v>7</v>
      </c>
      <c r="B23" s="176" t="s">
        <v>125</v>
      </c>
      <c r="C23" s="188" t="s">
        <v>126</v>
      </c>
      <c r="D23" s="179" t="s">
        <v>123</v>
      </c>
      <c r="E23" s="181">
        <v>6</v>
      </c>
      <c r="F23" s="183"/>
      <c r="G23" s="184">
        <f t="shared" ref="G23:G28" si="0">ROUND(E23*F23,2)</f>
        <v>0</v>
      </c>
      <c r="H23" s="185" t="s">
        <v>110</v>
      </c>
      <c r="I23" s="199" t="s">
        <v>111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112</v>
      </c>
      <c r="AF23" s="163"/>
      <c r="AG23" s="163"/>
      <c r="AH23" s="163"/>
      <c r="AI23" s="163"/>
      <c r="AJ23" s="163"/>
      <c r="AK23" s="163"/>
      <c r="AL23" s="163"/>
      <c r="AM23" s="163">
        <v>15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6">
        <v>8</v>
      </c>
      <c r="B24" s="176" t="s">
        <v>127</v>
      </c>
      <c r="C24" s="188" t="s">
        <v>128</v>
      </c>
      <c r="D24" s="179" t="s">
        <v>103</v>
      </c>
      <c r="E24" s="181">
        <v>6</v>
      </c>
      <c r="F24" s="183"/>
      <c r="G24" s="184">
        <f t="shared" si="0"/>
        <v>0</v>
      </c>
      <c r="H24" s="185"/>
      <c r="I24" s="199" t="s">
        <v>104</v>
      </c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105</v>
      </c>
      <c r="AF24" s="163">
        <v>1</v>
      </c>
      <c r="AG24" s="163"/>
      <c r="AH24" s="163"/>
      <c r="AI24" s="163"/>
      <c r="AJ24" s="163"/>
      <c r="AK24" s="163"/>
      <c r="AL24" s="163"/>
      <c r="AM24" s="163">
        <v>15</v>
      </c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>
      <c r="A25" s="196">
        <v>9</v>
      </c>
      <c r="B25" s="176" t="s">
        <v>129</v>
      </c>
      <c r="C25" s="188" t="s">
        <v>130</v>
      </c>
      <c r="D25" s="179" t="s">
        <v>123</v>
      </c>
      <c r="E25" s="181">
        <v>1</v>
      </c>
      <c r="F25" s="183"/>
      <c r="G25" s="184">
        <f t="shared" si="0"/>
        <v>0</v>
      </c>
      <c r="H25" s="185"/>
      <c r="I25" s="199" t="s">
        <v>104</v>
      </c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105</v>
      </c>
      <c r="AF25" s="163">
        <v>1</v>
      </c>
      <c r="AG25" s="163"/>
      <c r="AH25" s="163"/>
      <c r="AI25" s="163"/>
      <c r="AJ25" s="163"/>
      <c r="AK25" s="163"/>
      <c r="AL25" s="163"/>
      <c r="AM25" s="163">
        <v>15</v>
      </c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2.5" outlineLevel="1">
      <c r="A26" s="196">
        <v>10</v>
      </c>
      <c r="B26" s="176" t="s">
        <v>131</v>
      </c>
      <c r="C26" s="188" t="s">
        <v>132</v>
      </c>
      <c r="D26" s="179" t="s">
        <v>123</v>
      </c>
      <c r="E26" s="181">
        <v>20</v>
      </c>
      <c r="F26" s="183"/>
      <c r="G26" s="184">
        <f t="shared" si="0"/>
        <v>0</v>
      </c>
      <c r="H26" s="185" t="s">
        <v>133</v>
      </c>
      <c r="I26" s="199" t="s">
        <v>111</v>
      </c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112</v>
      </c>
      <c r="AF26" s="163"/>
      <c r="AG26" s="163"/>
      <c r="AH26" s="163"/>
      <c r="AI26" s="163"/>
      <c r="AJ26" s="163"/>
      <c r="AK26" s="163"/>
      <c r="AL26" s="163"/>
      <c r="AM26" s="163">
        <v>15</v>
      </c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ht="22.5" outlineLevel="1">
      <c r="A27" s="196">
        <v>11</v>
      </c>
      <c r="B27" s="176" t="s">
        <v>134</v>
      </c>
      <c r="C27" s="188" t="s">
        <v>135</v>
      </c>
      <c r="D27" s="179" t="s">
        <v>123</v>
      </c>
      <c r="E27" s="181">
        <v>15</v>
      </c>
      <c r="F27" s="183"/>
      <c r="G27" s="184">
        <f t="shared" si="0"/>
        <v>0</v>
      </c>
      <c r="H27" s="185" t="s">
        <v>133</v>
      </c>
      <c r="I27" s="199" t="s">
        <v>111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112</v>
      </c>
      <c r="AF27" s="163"/>
      <c r="AG27" s="163"/>
      <c r="AH27" s="163"/>
      <c r="AI27" s="163"/>
      <c r="AJ27" s="163"/>
      <c r="AK27" s="163"/>
      <c r="AL27" s="163"/>
      <c r="AM27" s="163">
        <v>15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22.5" outlineLevel="1">
      <c r="A28" s="196">
        <v>12</v>
      </c>
      <c r="B28" s="176" t="s">
        <v>136</v>
      </c>
      <c r="C28" s="188" t="s">
        <v>137</v>
      </c>
      <c r="D28" s="179" t="s">
        <v>123</v>
      </c>
      <c r="E28" s="181">
        <v>10</v>
      </c>
      <c r="F28" s="183"/>
      <c r="G28" s="184">
        <f t="shared" si="0"/>
        <v>0</v>
      </c>
      <c r="H28" s="185" t="s">
        <v>133</v>
      </c>
      <c r="I28" s="199" t="s">
        <v>111</v>
      </c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112</v>
      </c>
      <c r="AF28" s="163"/>
      <c r="AG28" s="163"/>
      <c r="AH28" s="163"/>
      <c r="AI28" s="163"/>
      <c r="AJ28" s="163"/>
      <c r="AK28" s="163"/>
      <c r="AL28" s="163"/>
      <c r="AM28" s="163">
        <v>15</v>
      </c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>
      <c r="A29" s="195" t="s">
        <v>100</v>
      </c>
      <c r="B29" s="175" t="s">
        <v>68</v>
      </c>
      <c r="C29" s="187" t="s">
        <v>69</v>
      </c>
      <c r="D29" s="178"/>
      <c r="E29" s="180"/>
      <c r="F29" s="265">
        <f>SUM(G30:G71)</f>
        <v>0</v>
      </c>
      <c r="G29" s="266"/>
      <c r="H29" s="182"/>
      <c r="I29" s="198"/>
      <c r="AE29" t="s">
        <v>101</v>
      </c>
    </row>
    <row r="30" spans="1:60" outlineLevel="1">
      <c r="A30" s="197"/>
      <c r="B30" s="267" t="s">
        <v>138</v>
      </c>
      <c r="C30" s="268"/>
      <c r="D30" s="269"/>
      <c r="E30" s="270"/>
      <c r="F30" s="271"/>
      <c r="G30" s="272"/>
      <c r="H30" s="185"/>
      <c r="I30" s="199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>
        <v>0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7"/>
      <c r="B31" s="259" t="s">
        <v>139</v>
      </c>
      <c r="C31" s="260"/>
      <c r="D31" s="261"/>
      <c r="E31" s="262"/>
      <c r="F31" s="263"/>
      <c r="G31" s="264"/>
      <c r="H31" s="185"/>
      <c r="I31" s="199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140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6">
        <v>13</v>
      </c>
      <c r="B32" s="176" t="s">
        <v>141</v>
      </c>
      <c r="C32" s="188" t="s">
        <v>142</v>
      </c>
      <c r="D32" s="179" t="s">
        <v>109</v>
      </c>
      <c r="E32" s="181">
        <v>321</v>
      </c>
      <c r="F32" s="183"/>
      <c r="G32" s="184">
        <f>ROUND(E32*F32,2)</f>
        <v>0</v>
      </c>
      <c r="H32" s="185" t="s">
        <v>110</v>
      </c>
      <c r="I32" s="199" t="s">
        <v>111</v>
      </c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112</v>
      </c>
      <c r="AF32" s="163"/>
      <c r="AG32" s="163"/>
      <c r="AH32" s="163"/>
      <c r="AI32" s="163"/>
      <c r="AJ32" s="163"/>
      <c r="AK32" s="163"/>
      <c r="AL32" s="163"/>
      <c r="AM32" s="163">
        <v>15</v>
      </c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6">
        <v>14</v>
      </c>
      <c r="B33" s="176" t="s">
        <v>143</v>
      </c>
      <c r="C33" s="188" t="s">
        <v>144</v>
      </c>
      <c r="D33" s="179" t="s">
        <v>109</v>
      </c>
      <c r="E33" s="181">
        <v>138</v>
      </c>
      <c r="F33" s="183"/>
      <c r="G33" s="184">
        <f>ROUND(E33*F33,2)</f>
        <v>0</v>
      </c>
      <c r="H33" s="185" t="s">
        <v>110</v>
      </c>
      <c r="I33" s="199" t="s">
        <v>111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112</v>
      </c>
      <c r="AF33" s="163"/>
      <c r="AG33" s="163"/>
      <c r="AH33" s="163"/>
      <c r="AI33" s="163"/>
      <c r="AJ33" s="163"/>
      <c r="AK33" s="163"/>
      <c r="AL33" s="163"/>
      <c r="AM33" s="163">
        <v>15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97"/>
      <c r="B34" s="259" t="s">
        <v>145</v>
      </c>
      <c r="C34" s="260"/>
      <c r="D34" s="261"/>
      <c r="E34" s="262"/>
      <c r="F34" s="263"/>
      <c r="G34" s="264"/>
      <c r="H34" s="185"/>
      <c r="I34" s="199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>
        <v>0</v>
      </c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6">
        <v>15</v>
      </c>
      <c r="B35" s="176" t="s">
        <v>146</v>
      </c>
      <c r="C35" s="188" t="s">
        <v>147</v>
      </c>
      <c r="D35" s="179" t="s">
        <v>123</v>
      </c>
      <c r="E35" s="181">
        <v>8</v>
      </c>
      <c r="F35" s="183"/>
      <c r="G35" s="184">
        <f>ROUND(E35*F35,2)</f>
        <v>0</v>
      </c>
      <c r="H35" s="185" t="s">
        <v>110</v>
      </c>
      <c r="I35" s="199" t="s">
        <v>111</v>
      </c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112</v>
      </c>
      <c r="AF35" s="163"/>
      <c r="AG35" s="163"/>
      <c r="AH35" s="163"/>
      <c r="AI35" s="163"/>
      <c r="AJ35" s="163"/>
      <c r="AK35" s="163"/>
      <c r="AL35" s="163"/>
      <c r="AM35" s="163">
        <v>15</v>
      </c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7"/>
      <c r="B36" s="259" t="s">
        <v>148</v>
      </c>
      <c r="C36" s="260"/>
      <c r="D36" s="261"/>
      <c r="E36" s="262"/>
      <c r="F36" s="263"/>
      <c r="G36" s="264"/>
      <c r="H36" s="185"/>
      <c r="I36" s="199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>
        <v>0</v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96">
        <v>16</v>
      </c>
      <c r="B37" s="176" t="s">
        <v>149</v>
      </c>
      <c r="C37" s="188" t="s">
        <v>150</v>
      </c>
      <c r="D37" s="179" t="s">
        <v>109</v>
      </c>
      <c r="E37" s="181">
        <v>26</v>
      </c>
      <c r="F37" s="183"/>
      <c r="G37" s="184">
        <f>ROUND(E37*F37,2)</f>
        <v>0</v>
      </c>
      <c r="H37" s="185" t="s">
        <v>110</v>
      </c>
      <c r="I37" s="199" t="s">
        <v>111</v>
      </c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112</v>
      </c>
      <c r="AF37" s="163"/>
      <c r="AG37" s="163"/>
      <c r="AH37" s="163"/>
      <c r="AI37" s="163"/>
      <c r="AJ37" s="163"/>
      <c r="AK37" s="163"/>
      <c r="AL37" s="163"/>
      <c r="AM37" s="163">
        <v>15</v>
      </c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97"/>
      <c r="B38" s="177"/>
      <c r="C38" s="254" t="s">
        <v>151</v>
      </c>
      <c r="D38" s="255"/>
      <c r="E38" s="256"/>
      <c r="F38" s="257"/>
      <c r="G38" s="258"/>
      <c r="H38" s="185"/>
      <c r="I38" s="199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8" t="str">
        <f>C38</f>
        <v>Potrubí včetně tvarovek. Bez zednických výpomocí.</v>
      </c>
      <c r="BB38" s="163"/>
      <c r="BC38" s="163"/>
      <c r="BD38" s="163"/>
      <c r="BE38" s="163"/>
      <c r="BF38" s="163"/>
      <c r="BG38" s="163"/>
      <c r="BH38" s="163"/>
    </row>
    <row r="39" spans="1:60" outlineLevel="1">
      <c r="A39" s="196">
        <v>17</v>
      </c>
      <c r="B39" s="176" t="s">
        <v>152</v>
      </c>
      <c r="C39" s="188" t="s">
        <v>153</v>
      </c>
      <c r="D39" s="179" t="s">
        <v>109</v>
      </c>
      <c r="E39" s="181">
        <v>86</v>
      </c>
      <c r="F39" s="183"/>
      <c r="G39" s="184">
        <f>ROUND(E39*F39,2)</f>
        <v>0</v>
      </c>
      <c r="H39" s="185" t="s">
        <v>110</v>
      </c>
      <c r="I39" s="199" t="s">
        <v>111</v>
      </c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112</v>
      </c>
      <c r="AF39" s="163"/>
      <c r="AG39" s="163"/>
      <c r="AH39" s="163"/>
      <c r="AI39" s="163"/>
      <c r="AJ39" s="163"/>
      <c r="AK39" s="163"/>
      <c r="AL39" s="163"/>
      <c r="AM39" s="163">
        <v>15</v>
      </c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7"/>
      <c r="B40" s="177"/>
      <c r="C40" s="254" t="s">
        <v>151</v>
      </c>
      <c r="D40" s="255"/>
      <c r="E40" s="256"/>
      <c r="F40" s="257"/>
      <c r="G40" s="258"/>
      <c r="H40" s="185"/>
      <c r="I40" s="199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8" t="str">
        <f>C40</f>
        <v>Potrubí včetně tvarovek. Bez zednických výpomocí.</v>
      </c>
      <c r="BB40" s="163"/>
      <c r="BC40" s="163"/>
      <c r="BD40" s="163"/>
      <c r="BE40" s="163"/>
      <c r="BF40" s="163"/>
      <c r="BG40" s="163"/>
      <c r="BH40" s="163"/>
    </row>
    <row r="41" spans="1:60" outlineLevel="1">
      <c r="A41" s="196">
        <v>18</v>
      </c>
      <c r="B41" s="176" t="s">
        <v>154</v>
      </c>
      <c r="C41" s="188" t="s">
        <v>155</v>
      </c>
      <c r="D41" s="179" t="s">
        <v>109</v>
      </c>
      <c r="E41" s="181">
        <v>85</v>
      </c>
      <c r="F41" s="183"/>
      <c r="G41" s="184">
        <f>ROUND(E41*F41,2)</f>
        <v>0</v>
      </c>
      <c r="H41" s="185" t="s">
        <v>110</v>
      </c>
      <c r="I41" s="199" t="s">
        <v>111</v>
      </c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112</v>
      </c>
      <c r="AF41" s="163"/>
      <c r="AG41" s="163"/>
      <c r="AH41" s="163"/>
      <c r="AI41" s="163"/>
      <c r="AJ41" s="163"/>
      <c r="AK41" s="163"/>
      <c r="AL41" s="163"/>
      <c r="AM41" s="163">
        <v>15</v>
      </c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/>
      <c r="B42" s="177"/>
      <c r="C42" s="254" t="s">
        <v>151</v>
      </c>
      <c r="D42" s="255"/>
      <c r="E42" s="256"/>
      <c r="F42" s="257"/>
      <c r="G42" s="258"/>
      <c r="H42" s="185"/>
      <c r="I42" s="199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8" t="str">
        <f>C42</f>
        <v>Potrubí včetně tvarovek. Bez zednických výpomocí.</v>
      </c>
      <c r="BB42" s="163"/>
      <c r="BC42" s="163"/>
      <c r="BD42" s="163"/>
      <c r="BE42" s="163"/>
      <c r="BF42" s="163"/>
      <c r="BG42" s="163"/>
      <c r="BH42" s="163"/>
    </row>
    <row r="43" spans="1:60" outlineLevel="1">
      <c r="A43" s="196">
        <v>19</v>
      </c>
      <c r="B43" s="176" t="s">
        <v>156</v>
      </c>
      <c r="C43" s="188" t="s">
        <v>157</v>
      </c>
      <c r="D43" s="179" t="s">
        <v>109</v>
      </c>
      <c r="E43" s="181">
        <v>134</v>
      </c>
      <c r="F43" s="183"/>
      <c r="G43" s="184">
        <f>ROUND(E43*F43,2)</f>
        <v>0</v>
      </c>
      <c r="H43" s="185" t="s">
        <v>110</v>
      </c>
      <c r="I43" s="199" t="s">
        <v>111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112</v>
      </c>
      <c r="AF43" s="163"/>
      <c r="AG43" s="163"/>
      <c r="AH43" s="163"/>
      <c r="AI43" s="163"/>
      <c r="AJ43" s="163"/>
      <c r="AK43" s="163"/>
      <c r="AL43" s="163"/>
      <c r="AM43" s="163">
        <v>15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7"/>
      <c r="B44" s="177"/>
      <c r="C44" s="254" t="s">
        <v>151</v>
      </c>
      <c r="D44" s="255"/>
      <c r="E44" s="256"/>
      <c r="F44" s="257"/>
      <c r="G44" s="258"/>
      <c r="H44" s="185"/>
      <c r="I44" s="199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8" t="str">
        <f>C44</f>
        <v>Potrubí včetně tvarovek. Bez zednických výpomocí.</v>
      </c>
      <c r="BB44" s="163"/>
      <c r="BC44" s="163"/>
      <c r="BD44" s="163"/>
      <c r="BE44" s="163"/>
      <c r="BF44" s="163"/>
      <c r="BG44" s="163"/>
      <c r="BH44" s="163"/>
    </row>
    <row r="45" spans="1:60" outlineLevel="1">
      <c r="A45" s="197"/>
      <c r="B45" s="259" t="s">
        <v>158</v>
      </c>
      <c r="C45" s="260"/>
      <c r="D45" s="261"/>
      <c r="E45" s="262"/>
      <c r="F45" s="263"/>
      <c r="G45" s="264"/>
      <c r="H45" s="185"/>
      <c r="I45" s="199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7"/>
      <c r="B46" s="259" t="s">
        <v>159</v>
      </c>
      <c r="C46" s="260"/>
      <c r="D46" s="261"/>
      <c r="E46" s="262"/>
      <c r="F46" s="263"/>
      <c r="G46" s="264"/>
      <c r="H46" s="185"/>
      <c r="I46" s="199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140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>
      <c r="A47" s="196">
        <v>20</v>
      </c>
      <c r="B47" s="176" t="s">
        <v>160</v>
      </c>
      <c r="C47" s="188" t="s">
        <v>161</v>
      </c>
      <c r="D47" s="179" t="s">
        <v>109</v>
      </c>
      <c r="E47" s="181">
        <v>42</v>
      </c>
      <c r="F47" s="183"/>
      <c r="G47" s="184">
        <f>ROUND(E47*F47,2)</f>
        <v>0</v>
      </c>
      <c r="H47" s="185" t="s">
        <v>110</v>
      </c>
      <c r="I47" s="199" t="s">
        <v>111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112</v>
      </c>
      <c r="AF47" s="163"/>
      <c r="AG47" s="163"/>
      <c r="AH47" s="163"/>
      <c r="AI47" s="163"/>
      <c r="AJ47" s="163"/>
      <c r="AK47" s="163"/>
      <c r="AL47" s="163"/>
      <c r="AM47" s="163">
        <v>15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ht="22.5" outlineLevel="1">
      <c r="A48" s="196">
        <v>21</v>
      </c>
      <c r="B48" s="176" t="s">
        <v>162</v>
      </c>
      <c r="C48" s="188" t="s">
        <v>163</v>
      </c>
      <c r="D48" s="179" t="s">
        <v>109</v>
      </c>
      <c r="E48" s="181">
        <v>78</v>
      </c>
      <c r="F48" s="183"/>
      <c r="G48" s="184">
        <f>ROUND(E48*F48,2)</f>
        <v>0</v>
      </c>
      <c r="H48" s="185" t="s">
        <v>110</v>
      </c>
      <c r="I48" s="199" t="s">
        <v>111</v>
      </c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112</v>
      </c>
      <c r="AF48" s="163"/>
      <c r="AG48" s="163"/>
      <c r="AH48" s="163"/>
      <c r="AI48" s="163"/>
      <c r="AJ48" s="163"/>
      <c r="AK48" s="163"/>
      <c r="AL48" s="163"/>
      <c r="AM48" s="163">
        <v>15</v>
      </c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ht="22.5" outlineLevel="1">
      <c r="A49" s="196">
        <v>22</v>
      </c>
      <c r="B49" s="176" t="s">
        <v>164</v>
      </c>
      <c r="C49" s="188" t="s">
        <v>165</v>
      </c>
      <c r="D49" s="179" t="s">
        <v>109</v>
      </c>
      <c r="E49" s="181">
        <v>18</v>
      </c>
      <c r="F49" s="183"/>
      <c r="G49" s="184">
        <f>ROUND(E49*F49,2)</f>
        <v>0</v>
      </c>
      <c r="H49" s="185" t="s">
        <v>110</v>
      </c>
      <c r="I49" s="199" t="s">
        <v>111</v>
      </c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112</v>
      </c>
      <c r="AF49" s="163"/>
      <c r="AG49" s="163"/>
      <c r="AH49" s="163"/>
      <c r="AI49" s="163"/>
      <c r="AJ49" s="163"/>
      <c r="AK49" s="163"/>
      <c r="AL49" s="163"/>
      <c r="AM49" s="163">
        <v>15</v>
      </c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7"/>
      <c r="B50" s="259" t="s">
        <v>166</v>
      </c>
      <c r="C50" s="260"/>
      <c r="D50" s="261"/>
      <c r="E50" s="262"/>
      <c r="F50" s="263"/>
      <c r="G50" s="264"/>
      <c r="H50" s="185"/>
      <c r="I50" s="199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>
        <v>1</v>
      </c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6">
        <v>23</v>
      </c>
      <c r="B51" s="176" t="s">
        <v>167</v>
      </c>
      <c r="C51" s="188" t="s">
        <v>168</v>
      </c>
      <c r="D51" s="179" t="s">
        <v>123</v>
      </c>
      <c r="E51" s="181">
        <v>8</v>
      </c>
      <c r="F51" s="183"/>
      <c r="G51" s="184">
        <f>ROUND(E51*F51,2)</f>
        <v>0</v>
      </c>
      <c r="H51" s="185" t="s">
        <v>110</v>
      </c>
      <c r="I51" s="199" t="s">
        <v>111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112</v>
      </c>
      <c r="AF51" s="163"/>
      <c r="AG51" s="163"/>
      <c r="AH51" s="163"/>
      <c r="AI51" s="163"/>
      <c r="AJ51" s="163"/>
      <c r="AK51" s="163"/>
      <c r="AL51" s="163"/>
      <c r="AM51" s="163">
        <v>15</v>
      </c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7"/>
      <c r="B52" s="259" t="s">
        <v>158</v>
      </c>
      <c r="C52" s="260"/>
      <c r="D52" s="261"/>
      <c r="E52" s="262"/>
      <c r="F52" s="263"/>
      <c r="G52" s="264"/>
      <c r="H52" s="185"/>
      <c r="I52" s="199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>
        <v>0</v>
      </c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>
      <c r="A53" s="197"/>
      <c r="B53" s="259" t="s">
        <v>159</v>
      </c>
      <c r="C53" s="260"/>
      <c r="D53" s="261"/>
      <c r="E53" s="262"/>
      <c r="F53" s="263"/>
      <c r="G53" s="264"/>
      <c r="H53" s="185"/>
      <c r="I53" s="199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140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7"/>
      <c r="B54" s="259" t="s">
        <v>166</v>
      </c>
      <c r="C54" s="260"/>
      <c r="D54" s="261"/>
      <c r="E54" s="262"/>
      <c r="F54" s="263"/>
      <c r="G54" s="264"/>
      <c r="H54" s="185"/>
      <c r="I54" s="199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>
        <v>1</v>
      </c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>
      <c r="A55" s="196">
        <v>24</v>
      </c>
      <c r="B55" s="176" t="s">
        <v>169</v>
      </c>
      <c r="C55" s="188" t="s">
        <v>170</v>
      </c>
      <c r="D55" s="179" t="s">
        <v>123</v>
      </c>
      <c r="E55" s="181">
        <v>14</v>
      </c>
      <c r="F55" s="183"/>
      <c r="G55" s="184">
        <f>ROUND(E55*F55,2)</f>
        <v>0</v>
      </c>
      <c r="H55" s="185" t="s">
        <v>110</v>
      </c>
      <c r="I55" s="199" t="s">
        <v>111</v>
      </c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112</v>
      </c>
      <c r="AF55" s="163"/>
      <c r="AG55" s="163"/>
      <c r="AH55" s="163"/>
      <c r="AI55" s="163"/>
      <c r="AJ55" s="163"/>
      <c r="AK55" s="163"/>
      <c r="AL55" s="163"/>
      <c r="AM55" s="163">
        <v>15</v>
      </c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7"/>
      <c r="B56" s="259" t="s">
        <v>158</v>
      </c>
      <c r="C56" s="260"/>
      <c r="D56" s="261"/>
      <c r="E56" s="262"/>
      <c r="F56" s="263"/>
      <c r="G56" s="264"/>
      <c r="H56" s="185"/>
      <c r="I56" s="199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>
        <v>0</v>
      </c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97"/>
      <c r="B57" s="259" t="s">
        <v>159</v>
      </c>
      <c r="C57" s="260"/>
      <c r="D57" s="261"/>
      <c r="E57" s="262"/>
      <c r="F57" s="263"/>
      <c r="G57" s="264"/>
      <c r="H57" s="185"/>
      <c r="I57" s="199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140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/>
      <c r="B58" s="259" t="s">
        <v>166</v>
      </c>
      <c r="C58" s="260"/>
      <c r="D58" s="261"/>
      <c r="E58" s="262"/>
      <c r="F58" s="263"/>
      <c r="G58" s="264"/>
      <c r="H58" s="185"/>
      <c r="I58" s="199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>
        <v>1</v>
      </c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6">
        <v>25</v>
      </c>
      <c r="B59" s="176" t="s">
        <v>171</v>
      </c>
      <c r="C59" s="188" t="s">
        <v>172</v>
      </c>
      <c r="D59" s="179" t="s">
        <v>123</v>
      </c>
      <c r="E59" s="181">
        <v>1</v>
      </c>
      <c r="F59" s="183"/>
      <c r="G59" s="184">
        <f>ROUND(E59*F59,2)</f>
        <v>0</v>
      </c>
      <c r="H59" s="185" t="s">
        <v>110</v>
      </c>
      <c r="I59" s="199" t="s">
        <v>111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112</v>
      </c>
      <c r="AF59" s="163"/>
      <c r="AG59" s="163"/>
      <c r="AH59" s="163"/>
      <c r="AI59" s="163"/>
      <c r="AJ59" s="163"/>
      <c r="AK59" s="163"/>
      <c r="AL59" s="163"/>
      <c r="AM59" s="163">
        <v>15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>
      <c r="A60" s="197"/>
      <c r="B60" s="259" t="s">
        <v>173</v>
      </c>
      <c r="C60" s="260"/>
      <c r="D60" s="261"/>
      <c r="E60" s="262"/>
      <c r="F60" s="263"/>
      <c r="G60" s="264"/>
      <c r="H60" s="185"/>
      <c r="I60" s="199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>
        <v>0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ht="22.5" outlineLevel="1">
      <c r="A61" s="196">
        <v>26</v>
      </c>
      <c r="B61" s="176" t="s">
        <v>174</v>
      </c>
      <c r="C61" s="188" t="s">
        <v>175</v>
      </c>
      <c r="D61" s="179" t="s">
        <v>123</v>
      </c>
      <c r="E61" s="181">
        <v>12</v>
      </c>
      <c r="F61" s="183"/>
      <c r="G61" s="184">
        <f>ROUND(E61*F61,2)</f>
        <v>0</v>
      </c>
      <c r="H61" s="185" t="s">
        <v>110</v>
      </c>
      <c r="I61" s="199" t="s">
        <v>111</v>
      </c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112</v>
      </c>
      <c r="AF61" s="163"/>
      <c r="AG61" s="163"/>
      <c r="AH61" s="163"/>
      <c r="AI61" s="163"/>
      <c r="AJ61" s="163"/>
      <c r="AK61" s="163"/>
      <c r="AL61" s="163"/>
      <c r="AM61" s="163">
        <v>15</v>
      </c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97"/>
      <c r="B62" s="259" t="s">
        <v>176</v>
      </c>
      <c r="C62" s="260"/>
      <c r="D62" s="261"/>
      <c r="E62" s="262"/>
      <c r="F62" s="263"/>
      <c r="G62" s="264"/>
      <c r="H62" s="185"/>
      <c r="I62" s="199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0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>
      <c r="A63" s="196">
        <v>27</v>
      </c>
      <c r="B63" s="176" t="s">
        <v>177</v>
      </c>
      <c r="C63" s="188" t="s">
        <v>178</v>
      </c>
      <c r="D63" s="179" t="s">
        <v>109</v>
      </c>
      <c r="E63" s="181">
        <v>459</v>
      </c>
      <c r="F63" s="183"/>
      <c r="G63" s="184">
        <f>ROUND(E63*F63,2)</f>
        <v>0</v>
      </c>
      <c r="H63" s="185" t="s">
        <v>110</v>
      </c>
      <c r="I63" s="199" t="s">
        <v>111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112</v>
      </c>
      <c r="AF63" s="163"/>
      <c r="AG63" s="163"/>
      <c r="AH63" s="163"/>
      <c r="AI63" s="163"/>
      <c r="AJ63" s="163"/>
      <c r="AK63" s="163"/>
      <c r="AL63" s="163"/>
      <c r="AM63" s="163">
        <v>15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96">
        <v>28</v>
      </c>
      <c r="B64" s="176" t="s">
        <v>179</v>
      </c>
      <c r="C64" s="188" t="s">
        <v>180</v>
      </c>
      <c r="D64" s="179" t="s">
        <v>103</v>
      </c>
      <c r="E64" s="181">
        <v>1</v>
      </c>
      <c r="F64" s="183"/>
      <c r="G64" s="184">
        <f>ROUND(E64*F64,2)</f>
        <v>0</v>
      </c>
      <c r="H64" s="185"/>
      <c r="I64" s="199" t="s">
        <v>104</v>
      </c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105</v>
      </c>
      <c r="AF64" s="163">
        <v>1</v>
      </c>
      <c r="AG64" s="163"/>
      <c r="AH64" s="163"/>
      <c r="AI64" s="163"/>
      <c r="AJ64" s="163"/>
      <c r="AK64" s="163"/>
      <c r="AL64" s="163"/>
      <c r="AM64" s="163">
        <v>15</v>
      </c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96">
        <v>29</v>
      </c>
      <c r="B65" s="176" t="s">
        <v>181</v>
      </c>
      <c r="C65" s="188" t="s">
        <v>182</v>
      </c>
      <c r="D65" s="179" t="s">
        <v>123</v>
      </c>
      <c r="E65" s="181">
        <v>90</v>
      </c>
      <c r="F65" s="183"/>
      <c r="G65" s="184">
        <f>ROUND(E65*F65,2)</f>
        <v>0</v>
      </c>
      <c r="H65" s="185"/>
      <c r="I65" s="199" t="s">
        <v>104</v>
      </c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105</v>
      </c>
      <c r="AF65" s="163">
        <v>1</v>
      </c>
      <c r="AG65" s="163"/>
      <c r="AH65" s="163"/>
      <c r="AI65" s="163"/>
      <c r="AJ65" s="163"/>
      <c r="AK65" s="163"/>
      <c r="AL65" s="163"/>
      <c r="AM65" s="163">
        <v>15</v>
      </c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6">
        <v>30</v>
      </c>
      <c r="B66" s="176" t="s">
        <v>183</v>
      </c>
      <c r="C66" s="188" t="s">
        <v>184</v>
      </c>
      <c r="D66" s="179" t="s">
        <v>103</v>
      </c>
      <c r="E66" s="181">
        <v>12</v>
      </c>
      <c r="F66" s="183"/>
      <c r="G66" s="184">
        <f>ROUND(E66*F66,2)</f>
        <v>0</v>
      </c>
      <c r="H66" s="185"/>
      <c r="I66" s="199" t="s">
        <v>104</v>
      </c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105</v>
      </c>
      <c r="AF66" s="163">
        <v>1</v>
      </c>
      <c r="AG66" s="163"/>
      <c r="AH66" s="163"/>
      <c r="AI66" s="163"/>
      <c r="AJ66" s="163"/>
      <c r="AK66" s="163"/>
      <c r="AL66" s="163"/>
      <c r="AM66" s="163">
        <v>15</v>
      </c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/>
      <c r="B67" s="259" t="s">
        <v>185</v>
      </c>
      <c r="C67" s="260"/>
      <c r="D67" s="261"/>
      <c r="E67" s="262"/>
      <c r="F67" s="263"/>
      <c r="G67" s="264"/>
      <c r="H67" s="185"/>
      <c r="I67" s="199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>
        <v>0</v>
      </c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7"/>
      <c r="B68" s="259" t="s">
        <v>186</v>
      </c>
      <c r="C68" s="260"/>
      <c r="D68" s="261"/>
      <c r="E68" s="262"/>
      <c r="F68" s="263"/>
      <c r="G68" s="264"/>
      <c r="H68" s="185"/>
      <c r="I68" s="199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140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96">
        <v>31</v>
      </c>
      <c r="B69" s="176" t="s">
        <v>187</v>
      </c>
      <c r="C69" s="188" t="s">
        <v>188</v>
      </c>
      <c r="D69" s="179" t="s">
        <v>189</v>
      </c>
      <c r="E69" s="181">
        <v>0.58408000000000004</v>
      </c>
      <c r="F69" s="183"/>
      <c r="G69" s="184">
        <f>ROUND(E69*F69,2)</f>
        <v>0</v>
      </c>
      <c r="H69" s="185" t="s">
        <v>110</v>
      </c>
      <c r="I69" s="199" t="s">
        <v>111</v>
      </c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112</v>
      </c>
      <c r="AF69" s="163"/>
      <c r="AG69" s="163"/>
      <c r="AH69" s="163"/>
      <c r="AI69" s="163"/>
      <c r="AJ69" s="163"/>
      <c r="AK69" s="163"/>
      <c r="AL69" s="163"/>
      <c r="AM69" s="163">
        <v>15</v>
      </c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97"/>
      <c r="B70" s="259" t="s">
        <v>190</v>
      </c>
      <c r="C70" s="260"/>
      <c r="D70" s="261"/>
      <c r="E70" s="262"/>
      <c r="F70" s="263"/>
      <c r="G70" s="264"/>
      <c r="H70" s="185"/>
      <c r="I70" s="199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1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96">
        <v>32</v>
      </c>
      <c r="B71" s="176" t="s">
        <v>191</v>
      </c>
      <c r="C71" s="188" t="s">
        <v>192</v>
      </c>
      <c r="D71" s="179" t="s">
        <v>189</v>
      </c>
      <c r="E71" s="181">
        <v>0.58408000000000004</v>
      </c>
      <c r="F71" s="183"/>
      <c r="G71" s="184">
        <f>ROUND(E71*F71,2)</f>
        <v>0</v>
      </c>
      <c r="H71" s="185" t="s">
        <v>110</v>
      </c>
      <c r="I71" s="199" t="s">
        <v>111</v>
      </c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112</v>
      </c>
      <c r="AF71" s="163"/>
      <c r="AG71" s="163"/>
      <c r="AH71" s="163"/>
      <c r="AI71" s="163"/>
      <c r="AJ71" s="163"/>
      <c r="AK71" s="163"/>
      <c r="AL71" s="163"/>
      <c r="AM71" s="163">
        <v>15</v>
      </c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>
      <c r="A72" s="195" t="s">
        <v>100</v>
      </c>
      <c r="B72" s="175" t="s">
        <v>70</v>
      </c>
      <c r="C72" s="187" t="s">
        <v>71</v>
      </c>
      <c r="D72" s="178"/>
      <c r="E72" s="180"/>
      <c r="F72" s="265">
        <f>SUM(G73:G183)</f>
        <v>0</v>
      </c>
      <c r="G72" s="266"/>
      <c r="H72" s="182"/>
      <c r="I72" s="198"/>
      <c r="AE72" t="s">
        <v>101</v>
      </c>
    </row>
    <row r="73" spans="1:60" outlineLevel="1">
      <c r="A73" s="197"/>
      <c r="B73" s="267" t="s">
        <v>193</v>
      </c>
      <c r="C73" s="268"/>
      <c r="D73" s="269"/>
      <c r="E73" s="270"/>
      <c r="F73" s="271"/>
      <c r="G73" s="272"/>
      <c r="H73" s="185"/>
      <c r="I73" s="199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0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6">
        <v>33</v>
      </c>
      <c r="B74" s="176" t="s">
        <v>194</v>
      </c>
      <c r="C74" s="188" t="s">
        <v>195</v>
      </c>
      <c r="D74" s="179" t="s">
        <v>109</v>
      </c>
      <c r="E74" s="181">
        <v>744</v>
      </c>
      <c r="F74" s="183"/>
      <c r="G74" s="184">
        <f>ROUND(E74*F74,2)</f>
        <v>0</v>
      </c>
      <c r="H74" s="185" t="s">
        <v>110</v>
      </c>
      <c r="I74" s="199" t="s">
        <v>111</v>
      </c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112</v>
      </c>
      <c r="AF74" s="163"/>
      <c r="AG74" s="163"/>
      <c r="AH74" s="163"/>
      <c r="AI74" s="163"/>
      <c r="AJ74" s="163"/>
      <c r="AK74" s="163"/>
      <c r="AL74" s="163"/>
      <c r="AM74" s="163">
        <v>15</v>
      </c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7"/>
      <c r="B75" s="259" t="s">
        <v>196</v>
      </c>
      <c r="C75" s="260"/>
      <c r="D75" s="261"/>
      <c r="E75" s="262"/>
      <c r="F75" s="263"/>
      <c r="G75" s="264"/>
      <c r="H75" s="185"/>
      <c r="I75" s="199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>
        <v>0</v>
      </c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>
      <c r="A76" s="196">
        <v>34</v>
      </c>
      <c r="B76" s="176" t="s">
        <v>197</v>
      </c>
      <c r="C76" s="188" t="s">
        <v>198</v>
      </c>
      <c r="D76" s="179" t="s">
        <v>109</v>
      </c>
      <c r="E76" s="181">
        <v>282</v>
      </c>
      <c r="F76" s="183"/>
      <c r="G76" s="184">
        <f>ROUND(E76*F76,2)</f>
        <v>0</v>
      </c>
      <c r="H76" s="185" t="s">
        <v>110</v>
      </c>
      <c r="I76" s="199" t="s">
        <v>111</v>
      </c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112</v>
      </c>
      <c r="AF76" s="163"/>
      <c r="AG76" s="163"/>
      <c r="AH76" s="163"/>
      <c r="AI76" s="163"/>
      <c r="AJ76" s="163"/>
      <c r="AK76" s="163"/>
      <c r="AL76" s="163"/>
      <c r="AM76" s="163">
        <v>15</v>
      </c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>
      <c r="A77" s="197"/>
      <c r="B77" s="177"/>
      <c r="C77" s="254" t="s">
        <v>113</v>
      </c>
      <c r="D77" s="255"/>
      <c r="E77" s="256"/>
      <c r="F77" s="257"/>
      <c r="G77" s="258"/>
      <c r="H77" s="185"/>
      <c r="I77" s="199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8" t="str">
        <f>C77</f>
        <v>Potrubí včetně tvarovek a zednických výpomocí.</v>
      </c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/>
      <c r="B78" s="177"/>
      <c r="C78" s="254" t="s">
        <v>199</v>
      </c>
      <c r="D78" s="255"/>
      <c r="E78" s="256"/>
      <c r="F78" s="257"/>
      <c r="G78" s="258"/>
      <c r="H78" s="185"/>
      <c r="I78" s="199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8" t="str">
        <f>C78</f>
        <v>Včetně pomocného lešení o výšce podlahy do 1900 mm a pro zatížení do 1,5 kPa.</v>
      </c>
      <c r="BB78" s="163"/>
      <c r="BC78" s="163"/>
      <c r="BD78" s="163"/>
      <c r="BE78" s="163"/>
      <c r="BF78" s="163"/>
      <c r="BG78" s="163"/>
      <c r="BH78" s="163"/>
    </row>
    <row r="79" spans="1:60" outlineLevel="1">
      <c r="A79" s="196">
        <v>35</v>
      </c>
      <c r="B79" s="176" t="s">
        <v>200</v>
      </c>
      <c r="C79" s="188" t="s">
        <v>201</v>
      </c>
      <c r="D79" s="179" t="s">
        <v>109</v>
      </c>
      <c r="E79" s="181">
        <v>165</v>
      </c>
      <c r="F79" s="183"/>
      <c r="G79" s="184">
        <f>ROUND(E79*F79,2)</f>
        <v>0</v>
      </c>
      <c r="H79" s="185" t="s">
        <v>110</v>
      </c>
      <c r="I79" s="199" t="s">
        <v>111</v>
      </c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112</v>
      </c>
      <c r="AF79" s="163"/>
      <c r="AG79" s="163"/>
      <c r="AH79" s="163"/>
      <c r="AI79" s="163"/>
      <c r="AJ79" s="163"/>
      <c r="AK79" s="163"/>
      <c r="AL79" s="163"/>
      <c r="AM79" s="163">
        <v>15</v>
      </c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7"/>
      <c r="B80" s="177"/>
      <c r="C80" s="254" t="s">
        <v>113</v>
      </c>
      <c r="D80" s="255"/>
      <c r="E80" s="256"/>
      <c r="F80" s="257"/>
      <c r="G80" s="258"/>
      <c r="H80" s="185"/>
      <c r="I80" s="199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8" t="str">
        <f>C80</f>
        <v>Potrubí včetně tvarovek a zednických výpomocí.</v>
      </c>
      <c r="BB80" s="163"/>
      <c r="BC80" s="163"/>
      <c r="BD80" s="163"/>
      <c r="BE80" s="163"/>
      <c r="BF80" s="163"/>
      <c r="BG80" s="163"/>
      <c r="BH80" s="163"/>
    </row>
    <row r="81" spans="1:60" outlineLevel="1">
      <c r="A81" s="197"/>
      <c r="B81" s="177"/>
      <c r="C81" s="254" t="s">
        <v>199</v>
      </c>
      <c r="D81" s="255"/>
      <c r="E81" s="256"/>
      <c r="F81" s="257"/>
      <c r="G81" s="258"/>
      <c r="H81" s="185"/>
      <c r="I81" s="199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8" t="str">
        <f>C81</f>
        <v>Včetně pomocného lešení o výšce podlahy do 1900 mm a pro zatížení do 1,5 kPa.</v>
      </c>
      <c r="BB81" s="163"/>
      <c r="BC81" s="163"/>
      <c r="BD81" s="163"/>
      <c r="BE81" s="163"/>
      <c r="BF81" s="163"/>
      <c r="BG81" s="163"/>
      <c r="BH81" s="163"/>
    </row>
    <row r="82" spans="1:60" outlineLevel="1">
      <c r="A82" s="196">
        <v>36</v>
      </c>
      <c r="B82" s="176" t="s">
        <v>202</v>
      </c>
      <c r="C82" s="188" t="s">
        <v>203</v>
      </c>
      <c r="D82" s="179" t="s">
        <v>109</v>
      </c>
      <c r="E82" s="181">
        <v>73</v>
      </c>
      <c r="F82" s="183"/>
      <c r="G82" s="184">
        <f>ROUND(E82*F82,2)</f>
        <v>0</v>
      </c>
      <c r="H82" s="185" t="s">
        <v>110</v>
      </c>
      <c r="I82" s="199" t="s">
        <v>111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112</v>
      </c>
      <c r="AF82" s="163"/>
      <c r="AG82" s="163"/>
      <c r="AH82" s="163"/>
      <c r="AI82" s="163"/>
      <c r="AJ82" s="163"/>
      <c r="AK82" s="163"/>
      <c r="AL82" s="163"/>
      <c r="AM82" s="163">
        <v>15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>
      <c r="A83" s="197"/>
      <c r="B83" s="177"/>
      <c r="C83" s="254" t="s">
        <v>113</v>
      </c>
      <c r="D83" s="255"/>
      <c r="E83" s="256"/>
      <c r="F83" s="257"/>
      <c r="G83" s="258"/>
      <c r="H83" s="185"/>
      <c r="I83" s="199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8" t="str">
        <f>C83</f>
        <v>Potrubí včetně tvarovek a zednických výpomocí.</v>
      </c>
      <c r="BB83" s="163"/>
      <c r="BC83" s="163"/>
      <c r="BD83" s="163"/>
      <c r="BE83" s="163"/>
      <c r="BF83" s="163"/>
      <c r="BG83" s="163"/>
      <c r="BH83" s="163"/>
    </row>
    <row r="84" spans="1:60" outlineLevel="1">
      <c r="A84" s="197"/>
      <c r="B84" s="177"/>
      <c r="C84" s="254" t="s">
        <v>199</v>
      </c>
      <c r="D84" s="255"/>
      <c r="E84" s="256"/>
      <c r="F84" s="257"/>
      <c r="G84" s="258"/>
      <c r="H84" s="185"/>
      <c r="I84" s="199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8" t="str">
        <f>C84</f>
        <v>Včetně pomocného lešení o výšce podlahy do 1900 mm a pro zatížení do 1,5 kPa.</v>
      </c>
      <c r="BB84" s="163"/>
      <c r="BC84" s="163"/>
      <c r="BD84" s="163"/>
      <c r="BE84" s="163"/>
      <c r="BF84" s="163"/>
      <c r="BG84" s="163"/>
      <c r="BH84" s="163"/>
    </row>
    <row r="85" spans="1:60" outlineLevel="1">
      <c r="A85" s="196">
        <v>37</v>
      </c>
      <c r="B85" s="176" t="s">
        <v>204</v>
      </c>
      <c r="C85" s="188" t="s">
        <v>205</v>
      </c>
      <c r="D85" s="179" t="s">
        <v>109</v>
      </c>
      <c r="E85" s="181">
        <v>47</v>
      </c>
      <c r="F85" s="183"/>
      <c r="G85" s="184">
        <f>ROUND(E85*F85,2)</f>
        <v>0</v>
      </c>
      <c r="H85" s="185" t="s">
        <v>110</v>
      </c>
      <c r="I85" s="199" t="s">
        <v>111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112</v>
      </c>
      <c r="AF85" s="163"/>
      <c r="AG85" s="163"/>
      <c r="AH85" s="163"/>
      <c r="AI85" s="163"/>
      <c r="AJ85" s="163"/>
      <c r="AK85" s="163"/>
      <c r="AL85" s="163"/>
      <c r="AM85" s="163">
        <v>15</v>
      </c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>
      <c r="A86" s="197"/>
      <c r="B86" s="177"/>
      <c r="C86" s="254" t="s">
        <v>113</v>
      </c>
      <c r="D86" s="255"/>
      <c r="E86" s="256"/>
      <c r="F86" s="257"/>
      <c r="G86" s="258"/>
      <c r="H86" s="185"/>
      <c r="I86" s="199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8" t="str">
        <f>C86</f>
        <v>Potrubí včetně tvarovek a zednických výpomocí.</v>
      </c>
      <c r="BB86" s="163"/>
      <c r="BC86" s="163"/>
      <c r="BD86" s="163"/>
      <c r="BE86" s="163"/>
      <c r="BF86" s="163"/>
      <c r="BG86" s="163"/>
      <c r="BH86" s="163"/>
    </row>
    <row r="87" spans="1:60" outlineLevel="1">
      <c r="A87" s="197"/>
      <c r="B87" s="177"/>
      <c r="C87" s="254" t="s">
        <v>199</v>
      </c>
      <c r="D87" s="255"/>
      <c r="E87" s="256"/>
      <c r="F87" s="257"/>
      <c r="G87" s="258"/>
      <c r="H87" s="185"/>
      <c r="I87" s="199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8" t="str">
        <f>C87</f>
        <v>Včetně pomocného lešení o výšce podlahy do 1900 mm a pro zatížení do 1,5 kPa.</v>
      </c>
      <c r="BB87" s="163"/>
      <c r="BC87" s="163"/>
      <c r="BD87" s="163"/>
      <c r="BE87" s="163"/>
      <c r="BF87" s="163"/>
      <c r="BG87" s="163"/>
      <c r="BH87" s="163"/>
    </row>
    <row r="88" spans="1:60" outlineLevel="1">
      <c r="A88" s="196">
        <v>38</v>
      </c>
      <c r="B88" s="176" t="s">
        <v>206</v>
      </c>
      <c r="C88" s="188" t="s">
        <v>207</v>
      </c>
      <c r="D88" s="179" t="s">
        <v>109</v>
      </c>
      <c r="E88" s="181">
        <v>10</v>
      </c>
      <c r="F88" s="183"/>
      <c r="G88" s="184">
        <f>ROUND(E88*F88,2)</f>
        <v>0</v>
      </c>
      <c r="H88" s="185" t="s">
        <v>110</v>
      </c>
      <c r="I88" s="199" t="s">
        <v>111</v>
      </c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112</v>
      </c>
      <c r="AF88" s="163"/>
      <c r="AG88" s="163"/>
      <c r="AH88" s="163"/>
      <c r="AI88" s="163"/>
      <c r="AJ88" s="163"/>
      <c r="AK88" s="163"/>
      <c r="AL88" s="163"/>
      <c r="AM88" s="163">
        <v>15</v>
      </c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>
      <c r="A89" s="197"/>
      <c r="B89" s="177"/>
      <c r="C89" s="254" t="s">
        <v>113</v>
      </c>
      <c r="D89" s="255"/>
      <c r="E89" s="256"/>
      <c r="F89" s="257"/>
      <c r="G89" s="258"/>
      <c r="H89" s="185"/>
      <c r="I89" s="199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8" t="str">
        <f>C89</f>
        <v>Potrubí včetně tvarovek a zednických výpomocí.</v>
      </c>
      <c r="BB89" s="163"/>
      <c r="BC89" s="163"/>
      <c r="BD89" s="163"/>
      <c r="BE89" s="163"/>
      <c r="BF89" s="163"/>
      <c r="BG89" s="163"/>
      <c r="BH89" s="163"/>
    </row>
    <row r="90" spans="1:60" outlineLevel="1">
      <c r="A90" s="197"/>
      <c r="B90" s="177"/>
      <c r="C90" s="254" t="s">
        <v>199</v>
      </c>
      <c r="D90" s="255"/>
      <c r="E90" s="256"/>
      <c r="F90" s="257"/>
      <c r="G90" s="258"/>
      <c r="H90" s="185"/>
      <c r="I90" s="199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8" t="str">
        <f>C90</f>
        <v>Včetně pomocného lešení o výšce podlahy do 1900 mm a pro zatížení do 1,5 kPa.</v>
      </c>
      <c r="BB90" s="163"/>
      <c r="BC90" s="163"/>
      <c r="BD90" s="163"/>
      <c r="BE90" s="163"/>
      <c r="BF90" s="163"/>
      <c r="BG90" s="163"/>
      <c r="BH90" s="163"/>
    </row>
    <row r="91" spans="1:60" outlineLevel="1">
      <c r="A91" s="196">
        <v>39</v>
      </c>
      <c r="B91" s="176" t="s">
        <v>208</v>
      </c>
      <c r="C91" s="188" t="s">
        <v>209</v>
      </c>
      <c r="D91" s="179" t="s">
        <v>109</v>
      </c>
      <c r="E91" s="181">
        <v>94</v>
      </c>
      <c r="F91" s="183"/>
      <c r="G91" s="184">
        <f>ROUND(E91*F91,2)</f>
        <v>0</v>
      </c>
      <c r="H91" s="185" t="s">
        <v>110</v>
      </c>
      <c r="I91" s="199" t="s">
        <v>111</v>
      </c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112</v>
      </c>
      <c r="AF91" s="163"/>
      <c r="AG91" s="163"/>
      <c r="AH91" s="163"/>
      <c r="AI91" s="163"/>
      <c r="AJ91" s="163"/>
      <c r="AK91" s="163"/>
      <c r="AL91" s="163"/>
      <c r="AM91" s="163">
        <v>15</v>
      </c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>
      <c r="A92" s="197"/>
      <c r="B92" s="177"/>
      <c r="C92" s="254" t="s">
        <v>113</v>
      </c>
      <c r="D92" s="255"/>
      <c r="E92" s="256"/>
      <c r="F92" s="257"/>
      <c r="G92" s="258"/>
      <c r="H92" s="185"/>
      <c r="I92" s="199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8" t="str">
        <f>C92</f>
        <v>Potrubí včetně tvarovek a zednických výpomocí.</v>
      </c>
      <c r="BB92" s="163"/>
      <c r="BC92" s="163"/>
      <c r="BD92" s="163"/>
      <c r="BE92" s="163"/>
      <c r="BF92" s="163"/>
      <c r="BG92" s="163"/>
      <c r="BH92" s="163"/>
    </row>
    <row r="93" spans="1:60" outlineLevel="1">
      <c r="A93" s="197"/>
      <c r="B93" s="177"/>
      <c r="C93" s="254" t="s">
        <v>199</v>
      </c>
      <c r="D93" s="255"/>
      <c r="E93" s="256"/>
      <c r="F93" s="257"/>
      <c r="G93" s="258"/>
      <c r="H93" s="185"/>
      <c r="I93" s="199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8" t="str">
        <f>C93</f>
        <v>Včetně pomocného lešení o výšce podlahy do 1900 mm a pro zatížení do 1,5 kPa.</v>
      </c>
      <c r="BB93" s="163"/>
      <c r="BC93" s="163"/>
      <c r="BD93" s="163"/>
      <c r="BE93" s="163"/>
      <c r="BF93" s="163"/>
      <c r="BG93" s="163"/>
      <c r="BH93" s="163"/>
    </row>
    <row r="94" spans="1:60" outlineLevel="1">
      <c r="A94" s="196">
        <v>40</v>
      </c>
      <c r="B94" s="176" t="s">
        <v>210</v>
      </c>
      <c r="C94" s="188" t="s">
        <v>211</v>
      </c>
      <c r="D94" s="179" t="s">
        <v>109</v>
      </c>
      <c r="E94" s="181">
        <v>3</v>
      </c>
      <c r="F94" s="183"/>
      <c r="G94" s="184">
        <f>ROUND(E94*F94,2)</f>
        <v>0</v>
      </c>
      <c r="H94" s="185" t="s">
        <v>110</v>
      </c>
      <c r="I94" s="199" t="s">
        <v>111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112</v>
      </c>
      <c r="AF94" s="163"/>
      <c r="AG94" s="163"/>
      <c r="AH94" s="163"/>
      <c r="AI94" s="163"/>
      <c r="AJ94" s="163"/>
      <c r="AK94" s="163"/>
      <c r="AL94" s="163"/>
      <c r="AM94" s="163">
        <v>15</v>
      </c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>
      <c r="A95" s="197"/>
      <c r="B95" s="177"/>
      <c r="C95" s="254" t="s">
        <v>113</v>
      </c>
      <c r="D95" s="255"/>
      <c r="E95" s="256"/>
      <c r="F95" s="257"/>
      <c r="G95" s="258"/>
      <c r="H95" s="185"/>
      <c r="I95" s="199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8" t="str">
        <f>C95</f>
        <v>Potrubí včetně tvarovek a zednických výpomocí.</v>
      </c>
      <c r="BB95" s="163"/>
      <c r="BC95" s="163"/>
      <c r="BD95" s="163"/>
      <c r="BE95" s="163"/>
      <c r="BF95" s="163"/>
      <c r="BG95" s="163"/>
      <c r="BH95" s="163"/>
    </row>
    <row r="96" spans="1:60" outlineLevel="1">
      <c r="A96" s="197"/>
      <c r="B96" s="177"/>
      <c r="C96" s="254" t="s">
        <v>199</v>
      </c>
      <c r="D96" s="255"/>
      <c r="E96" s="256"/>
      <c r="F96" s="257"/>
      <c r="G96" s="258"/>
      <c r="H96" s="185"/>
      <c r="I96" s="199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8" t="str">
        <f>C96</f>
        <v>Včetně pomocného lešení o výšce podlahy do 1900 mm a pro zatížení do 1,5 kPa.</v>
      </c>
      <c r="BB96" s="163"/>
      <c r="BC96" s="163"/>
      <c r="BD96" s="163"/>
      <c r="BE96" s="163"/>
      <c r="BF96" s="163"/>
      <c r="BG96" s="163"/>
      <c r="BH96" s="163"/>
    </row>
    <row r="97" spans="1:60" outlineLevel="1">
      <c r="A97" s="197"/>
      <c r="B97" s="259" t="s">
        <v>212</v>
      </c>
      <c r="C97" s="260"/>
      <c r="D97" s="261"/>
      <c r="E97" s="262"/>
      <c r="F97" s="263"/>
      <c r="G97" s="264"/>
      <c r="H97" s="185"/>
      <c r="I97" s="199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>
        <v>0</v>
      </c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>
      <c r="A98" s="197"/>
      <c r="B98" s="259" t="s">
        <v>213</v>
      </c>
      <c r="C98" s="260"/>
      <c r="D98" s="261"/>
      <c r="E98" s="262"/>
      <c r="F98" s="263"/>
      <c r="G98" s="264"/>
      <c r="H98" s="185"/>
      <c r="I98" s="199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>
        <v>1</v>
      </c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6">
        <v>41</v>
      </c>
      <c r="B99" s="176" t="s">
        <v>214</v>
      </c>
      <c r="C99" s="188" t="s">
        <v>215</v>
      </c>
      <c r="D99" s="179" t="s">
        <v>109</v>
      </c>
      <c r="E99" s="181">
        <v>282</v>
      </c>
      <c r="F99" s="183"/>
      <c r="G99" s="184">
        <f>ROUND(E99*F99,2)</f>
        <v>0</v>
      </c>
      <c r="H99" s="185" t="s">
        <v>110</v>
      </c>
      <c r="I99" s="199" t="s">
        <v>111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112</v>
      </c>
      <c r="AF99" s="163"/>
      <c r="AG99" s="163"/>
      <c r="AH99" s="163"/>
      <c r="AI99" s="163"/>
      <c r="AJ99" s="163"/>
      <c r="AK99" s="163"/>
      <c r="AL99" s="163"/>
      <c r="AM99" s="163">
        <v>15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7"/>
      <c r="B100" s="177"/>
      <c r="C100" s="254" t="s">
        <v>216</v>
      </c>
      <c r="D100" s="255"/>
      <c r="E100" s="256"/>
      <c r="F100" s="257"/>
      <c r="G100" s="258"/>
      <c r="H100" s="185"/>
      <c r="I100" s="199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8" t="str">
        <f>C100</f>
        <v>V položce je kalkulována dodávka izolační trubice, spon a lepicí pásky.</v>
      </c>
      <c r="BB100" s="163"/>
      <c r="BC100" s="163"/>
      <c r="BD100" s="163"/>
      <c r="BE100" s="163"/>
      <c r="BF100" s="163"/>
      <c r="BG100" s="163"/>
      <c r="BH100" s="163"/>
    </row>
    <row r="101" spans="1:60" outlineLevel="1">
      <c r="A101" s="197"/>
      <c r="B101" s="259" t="s">
        <v>212</v>
      </c>
      <c r="C101" s="260"/>
      <c r="D101" s="261"/>
      <c r="E101" s="262"/>
      <c r="F101" s="263"/>
      <c r="G101" s="264"/>
      <c r="H101" s="185"/>
      <c r="I101" s="199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>
        <v>0</v>
      </c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>
      <c r="A102" s="197"/>
      <c r="B102" s="259" t="s">
        <v>213</v>
      </c>
      <c r="C102" s="260"/>
      <c r="D102" s="261"/>
      <c r="E102" s="262"/>
      <c r="F102" s="263"/>
      <c r="G102" s="264"/>
      <c r="H102" s="185"/>
      <c r="I102" s="199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>
        <v>1</v>
      </c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>
      <c r="A103" s="196">
        <v>42</v>
      </c>
      <c r="B103" s="176" t="s">
        <v>217</v>
      </c>
      <c r="C103" s="188" t="s">
        <v>218</v>
      </c>
      <c r="D103" s="179" t="s">
        <v>109</v>
      </c>
      <c r="E103" s="181">
        <v>56</v>
      </c>
      <c r="F103" s="183"/>
      <c r="G103" s="184">
        <f>ROUND(E103*F103,2)</f>
        <v>0</v>
      </c>
      <c r="H103" s="185" t="s">
        <v>110</v>
      </c>
      <c r="I103" s="199" t="s">
        <v>111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112</v>
      </c>
      <c r="AF103" s="163"/>
      <c r="AG103" s="163"/>
      <c r="AH103" s="163"/>
      <c r="AI103" s="163"/>
      <c r="AJ103" s="163"/>
      <c r="AK103" s="163"/>
      <c r="AL103" s="163"/>
      <c r="AM103" s="163">
        <v>15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>
      <c r="A104" s="197"/>
      <c r="B104" s="177"/>
      <c r="C104" s="254" t="s">
        <v>216</v>
      </c>
      <c r="D104" s="255"/>
      <c r="E104" s="256"/>
      <c r="F104" s="257"/>
      <c r="G104" s="258"/>
      <c r="H104" s="185"/>
      <c r="I104" s="199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8" t="str">
        <f>C104</f>
        <v>V položce je kalkulována dodávka izolační trubice, spon a lepicí pásky.</v>
      </c>
      <c r="BB104" s="163"/>
      <c r="BC104" s="163"/>
      <c r="BD104" s="163"/>
      <c r="BE104" s="163"/>
      <c r="BF104" s="163"/>
      <c r="BG104" s="163"/>
      <c r="BH104" s="163"/>
    </row>
    <row r="105" spans="1:60" outlineLevel="1">
      <c r="A105" s="197"/>
      <c r="B105" s="259" t="s">
        <v>212</v>
      </c>
      <c r="C105" s="260"/>
      <c r="D105" s="261"/>
      <c r="E105" s="262"/>
      <c r="F105" s="263"/>
      <c r="G105" s="264"/>
      <c r="H105" s="185"/>
      <c r="I105" s="199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>
        <v>0</v>
      </c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7"/>
      <c r="B106" s="259" t="s">
        <v>213</v>
      </c>
      <c r="C106" s="260"/>
      <c r="D106" s="261"/>
      <c r="E106" s="262"/>
      <c r="F106" s="263"/>
      <c r="G106" s="264"/>
      <c r="H106" s="185"/>
      <c r="I106" s="199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>
        <v>1</v>
      </c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>
      <c r="A107" s="196">
        <v>43</v>
      </c>
      <c r="B107" s="176" t="s">
        <v>219</v>
      </c>
      <c r="C107" s="188" t="s">
        <v>220</v>
      </c>
      <c r="D107" s="179" t="s">
        <v>109</v>
      </c>
      <c r="E107" s="181">
        <v>8</v>
      </c>
      <c r="F107" s="183"/>
      <c r="G107" s="184">
        <f>ROUND(E107*F107,2)</f>
        <v>0</v>
      </c>
      <c r="H107" s="185" t="s">
        <v>110</v>
      </c>
      <c r="I107" s="199" t="s">
        <v>111</v>
      </c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112</v>
      </c>
      <c r="AF107" s="163"/>
      <c r="AG107" s="163"/>
      <c r="AH107" s="163"/>
      <c r="AI107" s="163"/>
      <c r="AJ107" s="163"/>
      <c r="AK107" s="163"/>
      <c r="AL107" s="163"/>
      <c r="AM107" s="163">
        <v>15</v>
      </c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>
      <c r="A108" s="197"/>
      <c r="B108" s="177"/>
      <c r="C108" s="254" t="s">
        <v>216</v>
      </c>
      <c r="D108" s="255"/>
      <c r="E108" s="256"/>
      <c r="F108" s="257"/>
      <c r="G108" s="258"/>
      <c r="H108" s="185"/>
      <c r="I108" s="199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8" t="str">
        <f>C108</f>
        <v>V položce je kalkulována dodávka izolační trubice, spon a lepicí pásky.</v>
      </c>
      <c r="BB108" s="163"/>
      <c r="BC108" s="163"/>
      <c r="BD108" s="163"/>
      <c r="BE108" s="163"/>
      <c r="BF108" s="163"/>
      <c r="BG108" s="163"/>
      <c r="BH108" s="163"/>
    </row>
    <row r="109" spans="1:60" outlineLevel="1">
      <c r="A109" s="197"/>
      <c r="B109" s="259" t="s">
        <v>212</v>
      </c>
      <c r="C109" s="260"/>
      <c r="D109" s="261"/>
      <c r="E109" s="262"/>
      <c r="F109" s="263"/>
      <c r="G109" s="264"/>
      <c r="H109" s="185"/>
      <c r="I109" s="199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>
        <v>0</v>
      </c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>
      <c r="A110" s="197"/>
      <c r="B110" s="259" t="s">
        <v>213</v>
      </c>
      <c r="C110" s="260"/>
      <c r="D110" s="261"/>
      <c r="E110" s="262"/>
      <c r="F110" s="263"/>
      <c r="G110" s="264"/>
      <c r="H110" s="185"/>
      <c r="I110" s="199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>
        <v>1</v>
      </c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>
      <c r="A111" s="196">
        <v>44</v>
      </c>
      <c r="B111" s="176" t="s">
        <v>221</v>
      </c>
      <c r="C111" s="188" t="s">
        <v>222</v>
      </c>
      <c r="D111" s="179" t="s">
        <v>109</v>
      </c>
      <c r="E111" s="181">
        <v>94</v>
      </c>
      <c r="F111" s="183"/>
      <c r="G111" s="184">
        <f>ROUND(E111*F111,2)</f>
        <v>0</v>
      </c>
      <c r="H111" s="185" t="s">
        <v>110</v>
      </c>
      <c r="I111" s="199" t="s">
        <v>111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112</v>
      </c>
      <c r="AF111" s="163"/>
      <c r="AG111" s="163"/>
      <c r="AH111" s="163"/>
      <c r="AI111" s="163"/>
      <c r="AJ111" s="163"/>
      <c r="AK111" s="163"/>
      <c r="AL111" s="163"/>
      <c r="AM111" s="163">
        <v>15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7"/>
      <c r="B112" s="177"/>
      <c r="C112" s="254" t="s">
        <v>216</v>
      </c>
      <c r="D112" s="255"/>
      <c r="E112" s="256"/>
      <c r="F112" s="257"/>
      <c r="G112" s="258"/>
      <c r="H112" s="185"/>
      <c r="I112" s="199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8" t="str">
        <f>C112</f>
        <v>V položce je kalkulována dodávka izolační trubice, spon a lepicí pásky.</v>
      </c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7"/>
      <c r="B113" s="259" t="s">
        <v>212</v>
      </c>
      <c r="C113" s="260"/>
      <c r="D113" s="261"/>
      <c r="E113" s="262"/>
      <c r="F113" s="263"/>
      <c r="G113" s="264"/>
      <c r="H113" s="185"/>
      <c r="I113" s="199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>
        <v>0</v>
      </c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>
      <c r="A114" s="197"/>
      <c r="B114" s="259" t="s">
        <v>213</v>
      </c>
      <c r="C114" s="260"/>
      <c r="D114" s="261"/>
      <c r="E114" s="262"/>
      <c r="F114" s="263"/>
      <c r="G114" s="264"/>
      <c r="H114" s="185"/>
      <c r="I114" s="199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>
        <v>1</v>
      </c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>
      <c r="A115" s="196">
        <v>45</v>
      </c>
      <c r="B115" s="176" t="s">
        <v>223</v>
      </c>
      <c r="C115" s="188" t="s">
        <v>224</v>
      </c>
      <c r="D115" s="179" t="s">
        <v>109</v>
      </c>
      <c r="E115" s="181">
        <v>3</v>
      </c>
      <c r="F115" s="183"/>
      <c r="G115" s="184">
        <f>ROUND(E115*F115,2)</f>
        <v>0</v>
      </c>
      <c r="H115" s="185" t="s">
        <v>110</v>
      </c>
      <c r="I115" s="199" t="s">
        <v>111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112</v>
      </c>
      <c r="AF115" s="163"/>
      <c r="AG115" s="163"/>
      <c r="AH115" s="163"/>
      <c r="AI115" s="163"/>
      <c r="AJ115" s="163"/>
      <c r="AK115" s="163"/>
      <c r="AL115" s="163"/>
      <c r="AM115" s="163">
        <v>15</v>
      </c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>
      <c r="A116" s="197"/>
      <c r="B116" s="177"/>
      <c r="C116" s="254" t="s">
        <v>216</v>
      </c>
      <c r="D116" s="255"/>
      <c r="E116" s="256"/>
      <c r="F116" s="257"/>
      <c r="G116" s="258"/>
      <c r="H116" s="185"/>
      <c r="I116" s="199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8" t="str">
        <f>C116</f>
        <v>V položce je kalkulována dodávka izolační trubice, spon a lepicí pásky.</v>
      </c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7"/>
      <c r="B117" s="259" t="s">
        <v>212</v>
      </c>
      <c r="C117" s="260"/>
      <c r="D117" s="261"/>
      <c r="E117" s="262"/>
      <c r="F117" s="263"/>
      <c r="G117" s="264"/>
      <c r="H117" s="185"/>
      <c r="I117" s="199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>
        <v>0</v>
      </c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>
      <c r="A118" s="197"/>
      <c r="B118" s="259" t="s">
        <v>213</v>
      </c>
      <c r="C118" s="260"/>
      <c r="D118" s="261"/>
      <c r="E118" s="262"/>
      <c r="F118" s="263"/>
      <c r="G118" s="264"/>
      <c r="H118" s="185"/>
      <c r="I118" s="199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>
        <v>1</v>
      </c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>
      <c r="A119" s="196">
        <v>46</v>
      </c>
      <c r="B119" s="176" t="s">
        <v>225</v>
      </c>
      <c r="C119" s="188" t="s">
        <v>226</v>
      </c>
      <c r="D119" s="179" t="s">
        <v>109</v>
      </c>
      <c r="E119" s="181">
        <v>62</v>
      </c>
      <c r="F119" s="183"/>
      <c r="G119" s="184">
        <f>ROUND(E119*F119,2)</f>
        <v>0</v>
      </c>
      <c r="H119" s="185" t="s">
        <v>110</v>
      </c>
      <c r="I119" s="199" t="s">
        <v>111</v>
      </c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112</v>
      </c>
      <c r="AF119" s="163"/>
      <c r="AG119" s="163"/>
      <c r="AH119" s="163"/>
      <c r="AI119" s="163"/>
      <c r="AJ119" s="163"/>
      <c r="AK119" s="163"/>
      <c r="AL119" s="163"/>
      <c r="AM119" s="163">
        <v>15</v>
      </c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>
      <c r="A120" s="197"/>
      <c r="B120" s="177"/>
      <c r="C120" s="254" t="s">
        <v>216</v>
      </c>
      <c r="D120" s="255"/>
      <c r="E120" s="256"/>
      <c r="F120" s="257"/>
      <c r="G120" s="258"/>
      <c r="H120" s="185"/>
      <c r="I120" s="199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8" t="str">
        <f>C120</f>
        <v>V položce je kalkulována dodávka izolační trubice, spon a lepicí pásky.</v>
      </c>
      <c r="BB120" s="163"/>
      <c r="BC120" s="163"/>
      <c r="BD120" s="163"/>
      <c r="BE120" s="163"/>
      <c r="BF120" s="163"/>
      <c r="BG120" s="163"/>
      <c r="BH120" s="163"/>
    </row>
    <row r="121" spans="1:60" outlineLevel="1">
      <c r="A121" s="197"/>
      <c r="B121" s="259" t="s">
        <v>212</v>
      </c>
      <c r="C121" s="260"/>
      <c r="D121" s="261"/>
      <c r="E121" s="262"/>
      <c r="F121" s="263"/>
      <c r="G121" s="264"/>
      <c r="H121" s="185"/>
      <c r="I121" s="199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>
        <v>0</v>
      </c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>
      <c r="A122" s="197"/>
      <c r="B122" s="259" t="s">
        <v>213</v>
      </c>
      <c r="C122" s="260"/>
      <c r="D122" s="261"/>
      <c r="E122" s="262"/>
      <c r="F122" s="263"/>
      <c r="G122" s="264"/>
      <c r="H122" s="185"/>
      <c r="I122" s="199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>
        <v>1</v>
      </c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>
      <c r="A123" s="196">
        <v>47</v>
      </c>
      <c r="B123" s="176" t="s">
        <v>227</v>
      </c>
      <c r="C123" s="188" t="s">
        <v>228</v>
      </c>
      <c r="D123" s="179" t="s">
        <v>109</v>
      </c>
      <c r="E123" s="181">
        <v>106</v>
      </c>
      <c r="F123" s="183"/>
      <c r="G123" s="184">
        <f>ROUND(E123*F123,2)</f>
        <v>0</v>
      </c>
      <c r="H123" s="185" t="s">
        <v>110</v>
      </c>
      <c r="I123" s="199" t="s">
        <v>111</v>
      </c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112</v>
      </c>
      <c r="AF123" s="163"/>
      <c r="AG123" s="163"/>
      <c r="AH123" s="163"/>
      <c r="AI123" s="163"/>
      <c r="AJ123" s="163"/>
      <c r="AK123" s="163"/>
      <c r="AL123" s="163"/>
      <c r="AM123" s="163">
        <v>15</v>
      </c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>
      <c r="A124" s="197"/>
      <c r="B124" s="177"/>
      <c r="C124" s="254" t="s">
        <v>216</v>
      </c>
      <c r="D124" s="255"/>
      <c r="E124" s="256"/>
      <c r="F124" s="257"/>
      <c r="G124" s="258"/>
      <c r="H124" s="185"/>
      <c r="I124" s="199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8" t="str">
        <f>C124</f>
        <v>V položce je kalkulována dodávka izolační trubice, spon a lepicí pásky.</v>
      </c>
      <c r="BB124" s="163"/>
      <c r="BC124" s="163"/>
      <c r="BD124" s="163"/>
      <c r="BE124" s="163"/>
      <c r="BF124" s="163"/>
      <c r="BG124" s="163"/>
      <c r="BH124" s="163"/>
    </row>
    <row r="125" spans="1:60" outlineLevel="1">
      <c r="A125" s="197"/>
      <c r="B125" s="259" t="s">
        <v>212</v>
      </c>
      <c r="C125" s="260"/>
      <c r="D125" s="261"/>
      <c r="E125" s="262"/>
      <c r="F125" s="263"/>
      <c r="G125" s="264"/>
      <c r="H125" s="185"/>
      <c r="I125" s="199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>
        <v>0</v>
      </c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>
      <c r="A126" s="197"/>
      <c r="B126" s="259" t="s">
        <v>213</v>
      </c>
      <c r="C126" s="260"/>
      <c r="D126" s="261"/>
      <c r="E126" s="262"/>
      <c r="F126" s="263"/>
      <c r="G126" s="264"/>
      <c r="H126" s="185"/>
      <c r="I126" s="199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>
        <v>1</v>
      </c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>
      <c r="A127" s="196">
        <v>48</v>
      </c>
      <c r="B127" s="176" t="s">
        <v>229</v>
      </c>
      <c r="C127" s="188" t="s">
        <v>230</v>
      </c>
      <c r="D127" s="179" t="s">
        <v>109</v>
      </c>
      <c r="E127" s="181">
        <v>73</v>
      </c>
      <c r="F127" s="183"/>
      <c r="G127" s="184">
        <f>ROUND(E127*F127,2)</f>
        <v>0</v>
      </c>
      <c r="H127" s="185" t="s">
        <v>110</v>
      </c>
      <c r="I127" s="199" t="s">
        <v>111</v>
      </c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112</v>
      </c>
      <c r="AF127" s="163"/>
      <c r="AG127" s="163"/>
      <c r="AH127" s="163"/>
      <c r="AI127" s="163"/>
      <c r="AJ127" s="163"/>
      <c r="AK127" s="163"/>
      <c r="AL127" s="163"/>
      <c r="AM127" s="163">
        <v>15</v>
      </c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>
      <c r="A128" s="197"/>
      <c r="B128" s="177"/>
      <c r="C128" s="254" t="s">
        <v>216</v>
      </c>
      <c r="D128" s="255"/>
      <c r="E128" s="256"/>
      <c r="F128" s="257"/>
      <c r="G128" s="258"/>
      <c r="H128" s="185"/>
      <c r="I128" s="199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8" t="str">
        <f>C128</f>
        <v>V položce je kalkulována dodávka izolační trubice, spon a lepicí pásky.</v>
      </c>
      <c r="BB128" s="163"/>
      <c r="BC128" s="163"/>
      <c r="BD128" s="163"/>
      <c r="BE128" s="163"/>
      <c r="BF128" s="163"/>
      <c r="BG128" s="163"/>
      <c r="BH128" s="163"/>
    </row>
    <row r="129" spans="1:60" outlineLevel="1">
      <c r="A129" s="197"/>
      <c r="B129" s="259" t="s">
        <v>212</v>
      </c>
      <c r="C129" s="260"/>
      <c r="D129" s="261"/>
      <c r="E129" s="262"/>
      <c r="F129" s="263"/>
      <c r="G129" s="264"/>
      <c r="H129" s="185"/>
      <c r="I129" s="199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>
        <v>0</v>
      </c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>
      <c r="A130" s="197"/>
      <c r="B130" s="259" t="s">
        <v>213</v>
      </c>
      <c r="C130" s="260"/>
      <c r="D130" s="261"/>
      <c r="E130" s="262"/>
      <c r="F130" s="263"/>
      <c r="G130" s="264"/>
      <c r="H130" s="185"/>
      <c r="I130" s="199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>
        <v>1</v>
      </c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>
      <c r="A131" s="196">
        <v>49</v>
      </c>
      <c r="B131" s="176" t="s">
        <v>231</v>
      </c>
      <c r="C131" s="188" t="s">
        <v>232</v>
      </c>
      <c r="D131" s="179" t="s">
        <v>109</v>
      </c>
      <c r="E131" s="181">
        <v>47</v>
      </c>
      <c r="F131" s="183"/>
      <c r="G131" s="184">
        <f>ROUND(E131*F131,2)</f>
        <v>0</v>
      </c>
      <c r="H131" s="185" t="s">
        <v>110</v>
      </c>
      <c r="I131" s="199" t="s">
        <v>111</v>
      </c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112</v>
      </c>
      <c r="AF131" s="163"/>
      <c r="AG131" s="163"/>
      <c r="AH131" s="163"/>
      <c r="AI131" s="163"/>
      <c r="AJ131" s="163"/>
      <c r="AK131" s="163"/>
      <c r="AL131" s="163"/>
      <c r="AM131" s="163">
        <v>15</v>
      </c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>
      <c r="A132" s="197"/>
      <c r="B132" s="177"/>
      <c r="C132" s="254" t="s">
        <v>216</v>
      </c>
      <c r="D132" s="255"/>
      <c r="E132" s="256"/>
      <c r="F132" s="257"/>
      <c r="G132" s="258"/>
      <c r="H132" s="185"/>
      <c r="I132" s="199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8" t="str">
        <f>C132</f>
        <v>V položce je kalkulována dodávka izolační trubice, spon a lepicí pásky.</v>
      </c>
      <c r="BB132" s="163"/>
      <c r="BC132" s="163"/>
      <c r="BD132" s="163"/>
      <c r="BE132" s="163"/>
      <c r="BF132" s="163"/>
      <c r="BG132" s="163"/>
      <c r="BH132" s="163"/>
    </row>
    <row r="133" spans="1:60" outlineLevel="1">
      <c r="A133" s="197"/>
      <c r="B133" s="259" t="s">
        <v>212</v>
      </c>
      <c r="C133" s="260"/>
      <c r="D133" s="261"/>
      <c r="E133" s="262"/>
      <c r="F133" s="263"/>
      <c r="G133" s="264"/>
      <c r="H133" s="185"/>
      <c r="I133" s="199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>
        <v>0</v>
      </c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>
      <c r="A134" s="197"/>
      <c r="B134" s="259" t="s">
        <v>213</v>
      </c>
      <c r="C134" s="260"/>
      <c r="D134" s="261"/>
      <c r="E134" s="262"/>
      <c r="F134" s="263"/>
      <c r="G134" s="264"/>
      <c r="H134" s="185"/>
      <c r="I134" s="199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>
        <v>1</v>
      </c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>
      <c r="A135" s="196">
        <v>50</v>
      </c>
      <c r="B135" s="176" t="s">
        <v>233</v>
      </c>
      <c r="C135" s="188" t="s">
        <v>234</v>
      </c>
      <c r="D135" s="179" t="s">
        <v>109</v>
      </c>
      <c r="E135" s="181">
        <v>10</v>
      </c>
      <c r="F135" s="183"/>
      <c r="G135" s="184">
        <f>ROUND(E135*F135,2)</f>
        <v>0</v>
      </c>
      <c r="H135" s="185" t="s">
        <v>110</v>
      </c>
      <c r="I135" s="199" t="s">
        <v>111</v>
      </c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112</v>
      </c>
      <c r="AF135" s="163"/>
      <c r="AG135" s="163"/>
      <c r="AH135" s="163"/>
      <c r="AI135" s="163"/>
      <c r="AJ135" s="163"/>
      <c r="AK135" s="163"/>
      <c r="AL135" s="163"/>
      <c r="AM135" s="163">
        <v>15</v>
      </c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>
      <c r="A136" s="197"/>
      <c r="B136" s="177"/>
      <c r="C136" s="254" t="s">
        <v>216</v>
      </c>
      <c r="D136" s="255"/>
      <c r="E136" s="256"/>
      <c r="F136" s="257"/>
      <c r="G136" s="258"/>
      <c r="H136" s="185"/>
      <c r="I136" s="199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8" t="str">
        <f>C136</f>
        <v>V položce je kalkulována dodávka izolační trubice, spon a lepicí pásky.</v>
      </c>
      <c r="BB136" s="163"/>
      <c r="BC136" s="163"/>
      <c r="BD136" s="163"/>
      <c r="BE136" s="163"/>
      <c r="BF136" s="163"/>
      <c r="BG136" s="163"/>
      <c r="BH136" s="163"/>
    </row>
    <row r="137" spans="1:60" outlineLevel="1">
      <c r="A137" s="197"/>
      <c r="B137" s="259" t="s">
        <v>235</v>
      </c>
      <c r="C137" s="260"/>
      <c r="D137" s="261"/>
      <c r="E137" s="262"/>
      <c r="F137" s="263"/>
      <c r="G137" s="264"/>
      <c r="H137" s="185"/>
      <c r="I137" s="199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>
        <v>0</v>
      </c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>
      <c r="A138" s="196">
        <v>51</v>
      </c>
      <c r="B138" s="176" t="s">
        <v>236</v>
      </c>
      <c r="C138" s="188" t="s">
        <v>237</v>
      </c>
      <c r="D138" s="179" t="s">
        <v>109</v>
      </c>
      <c r="E138" s="181">
        <v>744</v>
      </c>
      <c r="F138" s="183"/>
      <c r="G138" s="184">
        <f>ROUND(E138*F138,2)</f>
        <v>0</v>
      </c>
      <c r="H138" s="185" t="s">
        <v>110</v>
      </c>
      <c r="I138" s="199" t="s">
        <v>111</v>
      </c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112</v>
      </c>
      <c r="AF138" s="163"/>
      <c r="AG138" s="163"/>
      <c r="AH138" s="163"/>
      <c r="AI138" s="163"/>
      <c r="AJ138" s="163"/>
      <c r="AK138" s="163"/>
      <c r="AL138" s="163"/>
      <c r="AM138" s="163">
        <v>15</v>
      </c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>
      <c r="A139" s="197"/>
      <c r="B139" s="259" t="s">
        <v>238</v>
      </c>
      <c r="C139" s="260"/>
      <c r="D139" s="261"/>
      <c r="E139" s="262"/>
      <c r="F139" s="263"/>
      <c r="G139" s="264"/>
      <c r="H139" s="185"/>
      <c r="I139" s="199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>
        <v>0</v>
      </c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>
      <c r="A140" s="197"/>
      <c r="B140" s="259" t="s">
        <v>239</v>
      </c>
      <c r="C140" s="260"/>
      <c r="D140" s="261"/>
      <c r="E140" s="262"/>
      <c r="F140" s="263"/>
      <c r="G140" s="264"/>
      <c r="H140" s="185"/>
      <c r="I140" s="199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>
        <v>1</v>
      </c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>
      <c r="A141" s="196">
        <v>52</v>
      </c>
      <c r="B141" s="176" t="s">
        <v>240</v>
      </c>
      <c r="C141" s="188" t="s">
        <v>241</v>
      </c>
      <c r="D141" s="179" t="s">
        <v>103</v>
      </c>
      <c r="E141" s="181">
        <v>80</v>
      </c>
      <c r="F141" s="183"/>
      <c r="G141" s="184">
        <f>ROUND(E141*F141,2)</f>
        <v>0</v>
      </c>
      <c r="H141" s="185" t="s">
        <v>110</v>
      </c>
      <c r="I141" s="199" t="s">
        <v>111</v>
      </c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112</v>
      </c>
      <c r="AF141" s="163"/>
      <c r="AG141" s="163"/>
      <c r="AH141" s="163"/>
      <c r="AI141" s="163"/>
      <c r="AJ141" s="163"/>
      <c r="AK141" s="163"/>
      <c r="AL141" s="163"/>
      <c r="AM141" s="163">
        <v>15</v>
      </c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>
      <c r="A142" s="197"/>
      <c r="B142" s="259" t="s">
        <v>238</v>
      </c>
      <c r="C142" s="260"/>
      <c r="D142" s="261"/>
      <c r="E142" s="262"/>
      <c r="F142" s="263"/>
      <c r="G142" s="264"/>
      <c r="H142" s="185"/>
      <c r="I142" s="199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>
        <v>0</v>
      </c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>
      <c r="A143" s="197"/>
      <c r="B143" s="259" t="s">
        <v>239</v>
      </c>
      <c r="C143" s="260"/>
      <c r="D143" s="261"/>
      <c r="E143" s="262"/>
      <c r="F143" s="263"/>
      <c r="G143" s="264"/>
      <c r="H143" s="185"/>
      <c r="I143" s="199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1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>
      <c r="A144" s="196">
        <v>53</v>
      </c>
      <c r="B144" s="176" t="s">
        <v>242</v>
      </c>
      <c r="C144" s="188" t="s">
        <v>243</v>
      </c>
      <c r="D144" s="179" t="s">
        <v>103</v>
      </c>
      <c r="E144" s="181">
        <v>12</v>
      </c>
      <c r="F144" s="183"/>
      <c r="G144" s="184">
        <f>ROUND(E144*F144,2)</f>
        <v>0</v>
      </c>
      <c r="H144" s="185" t="s">
        <v>110</v>
      </c>
      <c r="I144" s="199" t="s">
        <v>111</v>
      </c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112</v>
      </c>
      <c r="AF144" s="163"/>
      <c r="AG144" s="163"/>
      <c r="AH144" s="163"/>
      <c r="AI144" s="163"/>
      <c r="AJ144" s="163"/>
      <c r="AK144" s="163"/>
      <c r="AL144" s="163"/>
      <c r="AM144" s="163">
        <v>15</v>
      </c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>
      <c r="A145" s="197"/>
      <c r="B145" s="259" t="s">
        <v>244</v>
      </c>
      <c r="C145" s="260"/>
      <c r="D145" s="261"/>
      <c r="E145" s="262"/>
      <c r="F145" s="263"/>
      <c r="G145" s="264"/>
      <c r="H145" s="185"/>
      <c r="I145" s="199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>
        <v>0</v>
      </c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>
      <c r="A146" s="196">
        <v>54</v>
      </c>
      <c r="B146" s="176" t="s">
        <v>245</v>
      </c>
      <c r="C146" s="188" t="s">
        <v>246</v>
      </c>
      <c r="D146" s="179" t="s">
        <v>123</v>
      </c>
      <c r="E146" s="181">
        <v>2</v>
      </c>
      <c r="F146" s="183"/>
      <c r="G146" s="184">
        <f t="shared" ref="G146:G151" si="1">ROUND(E146*F146,2)</f>
        <v>0</v>
      </c>
      <c r="H146" s="185" t="s">
        <v>110</v>
      </c>
      <c r="I146" s="199" t="s">
        <v>111</v>
      </c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112</v>
      </c>
      <c r="AF146" s="163"/>
      <c r="AG146" s="163"/>
      <c r="AH146" s="163"/>
      <c r="AI146" s="163"/>
      <c r="AJ146" s="163"/>
      <c r="AK146" s="163"/>
      <c r="AL146" s="163"/>
      <c r="AM146" s="163">
        <v>15</v>
      </c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>
      <c r="A147" s="196">
        <v>55</v>
      </c>
      <c r="B147" s="176" t="s">
        <v>247</v>
      </c>
      <c r="C147" s="188" t="s">
        <v>248</v>
      </c>
      <c r="D147" s="179" t="s">
        <v>123</v>
      </c>
      <c r="E147" s="181">
        <v>3</v>
      </c>
      <c r="F147" s="183"/>
      <c r="G147" s="184">
        <f t="shared" si="1"/>
        <v>0</v>
      </c>
      <c r="H147" s="185" t="s">
        <v>110</v>
      </c>
      <c r="I147" s="199" t="s">
        <v>111</v>
      </c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112</v>
      </c>
      <c r="AF147" s="163"/>
      <c r="AG147" s="163"/>
      <c r="AH147" s="163"/>
      <c r="AI147" s="163"/>
      <c r="AJ147" s="163"/>
      <c r="AK147" s="163"/>
      <c r="AL147" s="163"/>
      <c r="AM147" s="163">
        <v>15</v>
      </c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>
      <c r="A148" s="196">
        <v>56</v>
      </c>
      <c r="B148" s="176" t="s">
        <v>249</v>
      </c>
      <c r="C148" s="188" t="s">
        <v>250</v>
      </c>
      <c r="D148" s="179" t="s">
        <v>123</v>
      </c>
      <c r="E148" s="181">
        <v>2</v>
      </c>
      <c r="F148" s="183"/>
      <c r="G148" s="184">
        <f t="shared" si="1"/>
        <v>0</v>
      </c>
      <c r="H148" s="185" t="s">
        <v>110</v>
      </c>
      <c r="I148" s="199" t="s">
        <v>111</v>
      </c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112</v>
      </c>
      <c r="AF148" s="163"/>
      <c r="AG148" s="163"/>
      <c r="AH148" s="163"/>
      <c r="AI148" s="163"/>
      <c r="AJ148" s="163"/>
      <c r="AK148" s="163"/>
      <c r="AL148" s="163"/>
      <c r="AM148" s="163">
        <v>15</v>
      </c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>
      <c r="A149" s="196">
        <v>57</v>
      </c>
      <c r="B149" s="176" t="s">
        <v>251</v>
      </c>
      <c r="C149" s="188" t="s">
        <v>252</v>
      </c>
      <c r="D149" s="179" t="s">
        <v>123</v>
      </c>
      <c r="E149" s="181">
        <v>4</v>
      </c>
      <c r="F149" s="183"/>
      <c r="G149" s="184">
        <f t="shared" si="1"/>
        <v>0</v>
      </c>
      <c r="H149" s="185" t="s">
        <v>110</v>
      </c>
      <c r="I149" s="199" t="s">
        <v>111</v>
      </c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112</v>
      </c>
      <c r="AF149" s="163"/>
      <c r="AG149" s="163"/>
      <c r="AH149" s="163"/>
      <c r="AI149" s="163"/>
      <c r="AJ149" s="163"/>
      <c r="AK149" s="163"/>
      <c r="AL149" s="163"/>
      <c r="AM149" s="163">
        <v>15</v>
      </c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>
      <c r="A150" s="196">
        <v>58</v>
      </c>
      <c r="B150" s="176" t="s">
        <v>253</v>
      </c>
      <c r="C150" s="188" t="s">
        <v>254</v>
      </c>
      <c r="D150" s="179" t="s">
        <v>123</v>
      </c>
      <c r="E150" s="181">
        <v>19</v>
      </c>
      <c r="F150" s="183"/>
      <c r="G150" s="184">
        <f t="shared" si="1"/>
        <v>0</v>
      </c>
      <c r="H150" s="185" t="s">
        <v>110</v>
      </c>
      <c r="I150" s="199" t="s">
        <v>111</v>
      </c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112</v>
      </c>
      <c r="AF150" s="163"/>
      <c r="AG150" s="163"/>
      <c r="AH150" s="163"/>
      <c r="AI150" s="163"/>
      <c r="AJ150" s="163"/>
      <c r="AK150" s="163"/>
      <c r="AL150" s="163"/>
      <c r="AM150" s="163">
        <v>15</v>
      </c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>
      <c r="A151" s="196">
        <v>59</v>
      </c>
      <c r="B151" s="176" t="s">
        <v>255</v>
      </c>
      <c r="C151" s="188" t="s">
        <v>256</v>
      </c>
      <c r="D151" s="179" t="s">
        <v>123</v>
      </c>
      <c r="E151" s="181">
        <v>19</v>
      </c>
      <c r="F151" s="183"/>
      <c r="G151" s="184">
        <f t="shared" si="1"/>
        <v>0</v>
      </c>
      <c r="H151" s="185" t="s">
        <v>110</v>
      </c>
      <c r="I151" s="199" t="s">
        <v>111</v>
      </c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112</v>
      </c>
      <c r="AF151" s="163"/>
      <c r="AG151" s="163"/>
      <c r="AH151" s="163"/>
      <c r="AI151" s="163"/>
      <c r="AJ151" s="163"/>
      <c r="AK151" s="163"/>
      <c r="AL151" s="163"/>
      <c r="AM151" s="163">
        <v>15</v>
      </c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>
      <c r="A152" s="197"/>
      <c r="B152" s="259" t="s">
        <v>120</v>
      </c>
      <c r="C152" s="260"/>
      <c r="D152" s="261"/>
      <c r="E152" s="262"/>
      <c r="F152" s="263"/>
      <c r="G152" s="264"/>
      <c r="H152" s="185"/>
      <c r="I152" s="199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>
        <v>0</v>
      </c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>
      <c r="A153" s="196">
        <v>60</v>
      </c>
      <c r="B153" s="176" t="s">
        <v>257</v>
      </c>
      <c r="C153" s="188" t="s">
        <v>258</v>
      </c>
      <c r="D153" s="179" t="s">
        <v>123</v>
      </c>
      <c r="E153" s="181">
        <v>11</v>
      </c>
      <c r="F153" s="183"/>
      <c r="G153" s="184">
        <f>ROUND(E153*F153,2)</f>
        <v>0</v>
      </c>
      <c r="H153" s="185" t="s">
        <v>110</v>
      </c>
      <c r="I153" s="199" t="s">
        <v>111</v>
      </c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112</v>
      </c>
      <c r="AF153" s="163"/>
      <c r="AG153" s="163"/>
      <c r="AH153" s="163"/>
      <c r="AI153" s="163"/>
      <c r="AJ153" s="163"/>
      <c r="AK153" s="163"/>
      <c r="AL153" s="163"/>
      <c r="AM153" s="163">
        <v>15</v>
      </c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>
      <c r="A154" s="197"/>
      <c r="B154" s="259" t="s">
        <v>259</v>
      </c>
      <c r="C154" s="260"/>
      <c r="D154" s="261"/>
      <c r="E154" s="262"/>
      <c r="F154" s="263"/>
      <c r="G154" s="264"/>
      <c r="H154" s="185"/>
      <c r="I154" s="199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>
        <v>0</v>
      </c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>
      <c r="A155" s="197"/>
      <c r="B155" s="259" t="s">
        <v>260</v>
      </c>
      <c r="C155" s="260"/>
      <c r="D155" s="261"/>
      <c r="E155" s="262"/>
      <c r="F155" s="263"/>
      <c r="G155" s="264"/>
      <c r="H155" s="185"/>
      <c r="I155" s="199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>
        <v>1</v>
      </c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ht="22.5" outlineLevel="1">
      <c r="A156" s="196">
        <v>61</v>
      </c>
      <c r="B156" s="176" t="s">
        <v>261</v>
      </c>
      <c r="C156" s="188" t="s">
        <v>262</v>
      </c>
      <c r="D156" s="179" t="s">
        <v>123</v>
      </c>
      <c r="E156" s="181">
        <v>19</v>
      </c>
      <c r="F156" s="183"/>
      <c r="G156" s="184">
        <f>ROUND(E156*F156,2)</f>
        <v>0</v>
      </c>
      <c r="H156" s="185" t="s">
        <v>110</v>
      </c>
      <c r="I156" s="199" t="s">
        <v>111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112</v>
      </c>
      <c r="AF156" s="163"/>
      <c r="AG156" s="163"/>
      <c r="AH156" s="163"/>
      <c r="AI156" s="163"/>
      <c r="AJ156" s="163"/>
      <c r="AK156" s="163"/>
      <c r="AL156" s="163"/>
      <c r="AM156" s="163">
        <v>15</v>
      </c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>
      <c r="A157" s="197"/>
      <c r="B157" s="259" t="s">
        <v>263</v>
      </c>
      <c r="C157" s="260"/>
      <c r="D157" s="261"/>
      <c r="E157" s="262"/>
      <c r="F157" s="263"/>
      <c r="G157" s="264"/>
      <c r="H157" s="185"/>
      <c r="I157" s="199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>
        <v>0</v>
      </c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>
      <c r="A158" s="197"/>
      <c r="B158" s="259" t="s">
        <v>264</v>
      </c>
      <c r="C158" s="260"/>
      <c r="D158" s="261"/>
      <c r="E158" s="262"/>
      <c r="F158" s="263"/>
      <c r="G158" s="264"/>
      <c r="H158" s="185"/>
      <c r="I158" s="199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>
        <v>1</v>
      </c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>
      <c r="A159" s="196">
        <v>62</v>
      </c>
      <c r="B159" s="176" t="s">
        <v>265</v>
      </c>
      <c r="C159" s="188" t="s">
        <v>266</v>
      </c>
      <c r="D159" s="179" t="s">
        <v>123</v>
      </c>
      <c r="E159" s="181">
        <v>4</v>
      </c>
      <c r="F159" s="183"/>
      <c r="G159" s="184">
        <f>ROUND(E159*F159,2)</f>
        <v>0</v>
      </c>
      <c r="H159" s="185" t="s">
        <v>110</v>
      </c>
      <c r="I159" s="199" t="s">
        <v>111</v>
      </c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112</v>
      </c>
      <c r="AF159" s="163"/>
      <c r="AG159" s="163"/>
      <c r="AH159" s="163"/>
      <c r="AI159" s="163"/>
      <c r="AJ159" s="163"/>
      <c r="AK159" s="163"/>
      <c r="AL159" s="163"/>
      <c r="AM159" s="163">
        <v>15</v>
      </c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>
      <c r="A160" s="197"/>
      <c r="B160" s="259" t="s">
        <v>267</v>
      </c>
      <c r="C160" s="260"/>
      <c r="D160" s="261"/>
      <c r="E160" s="262"/>
      <c r="F160" s="263"/>
      <c r="G160" s="264"/>
      <c r="H160" s="185"/>
      <c r="I160" s="199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>
        <v>0</v>
      </c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>
      <c r="A161" s="196">
        <v>63</v>
      </c>
      <c r="B161" s="176" t="s">
        <v>268</v>
      </c>
      <c r="C161" s="188" t="s">
        <v>269</v>
      </c>
      <c r="D161" s="179" t="s">
        <v>109</v>
      </c>
      <c r="E161" s="181">
        <v>498</v>
      </c>
      <c r="F161" s="183"/>
      <c r="G161" s="184">
        <f>ROUND(E161*F161,2)</f>
        <v>0</v>
      </c>
      <c r="H161" s="185" t="s">
        <v>110</v>
      </c>
      <c r="I161" s="199" t="s">
        <v>111</v>
      </c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112</v>
      </c>
      <c r="AF161" s="163"/>
      <c r="AG161" s="163"/>
      <c r="AH161" s="163"/>
      <c r="AI161" s="163"/>
      <c r="AJ161" s="163"/>
      <c r="AK161" s="163"/>
      <c r="AL161" s="163"/>
      <c r="AM161" s="163">
        <v>15</v>
      </c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>
      <c r="A162" s="197"/>
      <c r="B162" s="177"/>
      <c r="C162" s="254" t="s">
        <v>270</v>
      </c>
      <c r="D162" s="255"/>
      <c r="E162" s="256"/>
      <c r="F162" s="257"/>
      <c r="G162" s="258"/>
      <c r="H162" s="185"/>
      <c r="I162" s="199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8" t="str">
        <f>C162</f>
        <v>Včetně dodávky vody, uzavření a zabezpečení konců potrubí.</v>
      </c>
      <c r="BB162" s="163"/>
      <c r="BC162" s="163"/>
      <c r="BD162" s="163"/>
      <c r="BE162" s="163"/>
      <c r="BF162" s="163"/>
      <c r="BG162" s="163"/>
      <c r="BH162" s="163"/>
    </row>
    <row r="163" spans="1:60" outlineLevel="1">
      <c r="A163" s="197"/>
      <c r="B163" s="259" t="s">
        <v>271</v>
      </c>
      <c r="C163" s="260"/>
      <c r="D163" s="261"/>
      <c r="E163" s="262"/>
      <c r="F163" s="263"/>
      <c r="G163" s="264"/>
      <c r="H163" s="185"/>
      <c r="I163" s="199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>
        <v>0</v>
      </c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>
      <c r="A164" s="196">
        <v>64</v>
      </c>
      <c r="B164" s="176" t="s">
        <v>272</v>
      </c>
      <c r="C164" s="188" t="s">
        <v>273</v>
      </c>
      <c r="D164" s="179" t="s">
        <v>109</v>
      </c>
      <c r="E164" s="181">
        <v>498</v>
      </c>
      <c r="F164" s="183"/>
      <c r="G164" s="184">
        <f>ROUND(E164*F164,2)</f>
        <v>0</v>
      </c>
      <c r="H164" s="185" t="s">
        <v>110</v>
      </c>
      <c r="I164" s="199" t="s">
        <v>111</v>
      </c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112</v>
      </c>
      <c r="AF164" s="163"/>
      <c r="AG164" s="163"/>
      <c r="AH164" s="163"/>
      <c r="AI164" s="163"/>
      <c r="AJ164" s="163"/>
      <c r="AK164" s="163"/>
      <c r="AL164" s="163"/>
      <c r="AM164" s="163">
        <v>15</v>
      </c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>
      <c r="A165" s="197"/>
      <c r="B165" s="177"/>
      <c r="C165" s="254" t="s">
        <v>274</v>
      </c>
      <c r="D165" s="255"/>
      <c r="E165" s="256"/>
      <c r="F165" s="257"/>
      <c r="G165" s="258"/>
      <c r="H165" s="185"/>
      <c r="I165" s="199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8" t="str">
        <f>C165</f>
        <v>Včetně dodání desinfekčního prostředku.</v>
      </c>
      <c r="BB165" s="163"/>
      <c r="BC165" s="163"/>
      <c r="BD165" s="163"/>
      <c r="BE165" s="163"/>
      <c r="BF165" s="163"/>
      <c r="BG165" s="163"/>
      <c r="BH165" s="163"/>
    </row>
    <row r="166" spans="1:60" outlineLevel="1">
      <c r="A166" s="197"/>
      <c r="B166" s="259" t="s">
        <v>275</v>
      </c>
      <c r="C166" s="260"/>
      <c r="D166" s="261"/>
      <c r="E166" s="262"/>
      <c r="F166" s="263"/>
      <c r="G166" s="264"/>
      <c r="H166" s="185"/>
      <c r="I166" s="199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>
        <v>0</v>
      </c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>
      <c r="A167" s="196">
        <v>65</v>
      </c>
      <c r="B167" s="176" t="s">
        <v>276</v>
      </c>
      <c r="C167" s="188" t="s">
        <v>277</v>
      </c>
      <c r="D167" s="179" t="s">
        <v>103</v>
      </c>
      <c r="E167" s="181">
        <v>20</v>
      </c>
      <c r="F167" s="183"/>
      <c r="G167" s="184">
        <f>ROUND(E167*F167,2)</f>
        <v>0</v>
      </c>
      <c r="H167" s="185" t="s">
        <v>278</v>
      </c>
      <c r="I167" s="199" t="s">
        <v>111</v>
      </c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112</v>
      </c>
      <c r="AF167" s="163"/>
      <c r="AG167" s="163"/>
      <c r="AH167" s="163"/>
      <c r="AI167" s="163"/>
      <c r="AJ167" s="163"/>
      <c r="AK167" s="163"/>
      <c r="AL167" s="163"/>
      <c r="AM167" s="163">
        <v>15</v>
      </c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>
      <c r="A168" s="197"/>
      <c r="B168" s="259" t="s">
        <v>279</v>
      </c>
      <c r="C168" s="260"/>
      <c r="D168" s="261"/>
      <c r="E168" s="262"/>
      <c r="F168" s="263"/>
      <c r="G168" s="264"/>
      <c r="H168" s="185"/>
      <c r="I168" s="199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>
        <v>0</v>
      </c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>
      <c r="A169" s="197"/>
      <c r="B169" s="259" t="s">
        <v>280</v>
      </c>
      <c r="C169" s="260"/>
      <c r="D169" s="261"/>
      <c r="E169" s="262"/>
      <c r="F169" s="263"/>
      <c r="G169" s="264"/>
      <c r="H169" s="185"/>
      <c r="I169" s="199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>
        <v>1</v>
      </c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>
      <c r="A170" s="196">
        <v>66</v>
      </c>
      <c r="B170" s="176" t="s">
        <v>281</v>
      </c>
      <c r="C170" s="188" t="s">
        <v>282</v>
      </c>
      <c r="D170" s="179" t="s">
        <v>123</v>
      </c>
      <c r="E170" s="181">
        <v>11</v>
      </c>
      <c r="F170" s="183"/>
      <c r="G170" s="184">
        <f t="shared" ref="G170:G178" si="2">ROUND(E170*F170,2)</f>
        <v>0</v>
      </c>
      <c r="H170" s="185" t="s">
        <v>278</v>
      </c>
      <c r="I170" s="199" t="s">
        <v>111</v>
      </c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112</v>
      </c>
      <c r="AF170" s="163"/>
      <c r="AG170" s="163"/>
      <c r="AH170" s="163"/>
      <c r="AI170" s="163"/>
      <c r="AJ170" s="163"/>
      <c r="AK170" s="163"/>
      <c r="AL170" s="163"/>
      <c r="AM170" s="163">
        <v>15</v>
      </c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>
      <c r="A171" s="196">
        <v>67</v>
      </c>
      <c r="B171" s="176" t="s">
        <v>283</v>
      </c>
      <c r="C171" s="188" t="s">
        <v>284</v>
      </c>
      <c r="D171" s="179" t="s">
        <v>123</v>
      </c>
      <c r="E171" s="181">
        <v>8</v>
      </c>
      <c r="F171" s="183"/>
      <c r="G171" s="184">
        <f t="shared" si="2"/>
        <v>0</v>
      </c>
      <c r="H171" s="185"/>
      <c r="I171" s="199" t="s">
        <v>104</v>
      </c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105</v>
      </c>
      <c r="AF171" s="163">
        <v>1</v>
      </c>
      <c r="AG171" s="163"/>
      <c r="AH171" s="163"/>
      <c r="AI171" s="163"/>
      <c r="AJ171" s="163"/>
      <c r="AK171" s="163"/>
      <c r="AL171" s="163"/>
      <c r="AM171" s="163">
        <v>15</v>
      </c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>
      <c r="A172" s="196">
        <v>68</v>
      </c>
      <c r="B172" s="176" t="s">
        <v>285</v>
      </c>
      <c r="C172" s="188" t="s">
        <v>286</v>
      </c>
      <c r="D172" s="179" t="s">
        <v>103</v>
      </c>
      <c r="E172" s="181">
        <v>1</v>
      </c>
      <c r="F172" s="183"/>
      <c r="G172" s="184">
        <f t="shared" si="2"/>
        <v>0</v>
      </c>
      <c r="H172" s="185"/>
      <c r="I172" s="199" t="s">
        <v>104</v>
      </c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105</v>
      </c>
      <c r="AF172" s="163">
        <v>1</v>
      </c>
      <c r="AG172" s="163"/>
      <c r="AH172" s="163"/>
      <c r="AI172" s="163"/>
      <c r="AJ172" s="163"/>
      <c r="AK172" s="163"/>
      <c r="AL172" s="163"/>
      <c r="AM172" s="163">
        <v>15</v>
      </c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>
      <c r="A173" s="196">
        <v>69</v>
      </c>
      <c r="B173" s="176" t="s">
        <v>287</v>
      </c>
      <c r="C173" s="188" t="s">
        <v>288</v>
      </c>
      <c r="D173" s="179" t="s">
        <v>103</v>
      </c>
      <c r="E173" s="181">
        <v>1</v>
      </c>
      <c r="F173" s="183"/>
      <c r="G173" s="184">
        <f t="shared" si="2"/>
        <v>0</v>
      </c>
      <c r="H173" s="185"/>
      <c r="I173" s="199" t="s">
        <v>104</v>
      </c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105</v>
      </c>
      <c r="AF173" s="163">
        <v>1</v>
      </c>
      <c r="AG173" s="163"/>
      <c r="AH173" s="163"/>
      <c r="AI173" s="163"/>
      <c r="AJ173" s="163"/>
      <c r="AK173" s="163"/>
      <c r="AL173" s="163"/>
      <c r="AM173" s="163">
        <v>15</v>
      </c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>
      <c r="A174" s="196">
        <v>70</v>
      </c>
      <c r="B174" s="176" t="s">
        <v>289</v>
      </c>
      <c r="C174" s="188" t="s">
        <v>290</v>
      </c>
      <c r="D174" s="179" t="s">
        <v>103</v>
      </c>
      <c r="E174" s="181">
        <v>1</v>
      </c>
      <c r="F174" s="183"/>
      <c r="G174" s="184">
        <f t="shared" si="2"/>
        <v>0</v>
      </c>
      <c r="H174" s="185"/>
      <c r="I174" s="199" t="s">
        <v>104</v>
      </c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105</v>
      </c>
      <c r="AF174" s="163">
        <v>1</v>
      </c>
      <c r="AG174" s="163"/>
      <c r="AH174" s="163"/>
      <c r="AI174" s="163"/>
      <c r="AJ174" s="163"/>
      <c r="AK174" s="163"/>
      <c r="AL174" s="163"/>
      <c r="AM174" s="163">
        <v>15</v>
      </c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ht="22.5" outlineLevel="1">
      <c r="A175" s="196">
        <v>71</v>
      </c>
      <c r="B175" s="176" t="s">
        <v>291</v>
      </c>
      <c r="C175" s="188" t="s">
        <v>292</v>
      </c>
      <c r="D175" s="179" t="s">
        <v>103</v>
      </c>
      <c r="E175" s="181">
        <v>8</v>
      </c>
      <c r="F175" s="183"/>
      <c r="G175" s="184">
        <f t="shared" si="2"/>
        <v>0</v>
      </c>
      <c r="H175" s="185"/>
      <c r="I175" s="199" t="s">
        <v>104</v>
      </c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105</v>
      </c>
      <c r="AF175" s="163">
        <v>1</v>
      </c>
      <c r="AG175" s="163"/>
      <c r="AH175" s="163"/>
      <c r="AI175" s="163"/>
      <c r="AJ175" s="163"/>
      <c r="AK175" s="163"/>
      <c r="AL175" s="163"/>
      <c r="AM175" s="163">
        <v>15</v>
      </c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outlineLevel="1">
      <c r="A176" s="196">
        <v>72</v>
      </c>
      <c r="B176" s="176" t="s">
        <v>293</v>
      </c>
      <c r="C176" s="188" t="s">
        <v>294</v>
      </c>
      <c r="D176" s="179" t="s">
        <v>103</v>
      </c>
      <c r="E176" s="181">
        <v>1</v>
      </c>
      <c r="F176" s="183"/>
      <c r="G176" s="184">
        <f t="shared" si="2"/>
        <v>0</v>
      </c>
      <c r="H176" s="185"/>
      <c r="I176" s="199" t="s">
        <v>104</v>
      </c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105</v>
      </c>
      <c r="AF176" s="163">
        <v>1</v>
      </c>
      <c r="AG176" s="163"/>
      <c r="AH176" s="163"/>
      <c r="AI176" s="163"/>
      <c r="AJ176" s="163"/>
      <c r="AK176" s="163"/>
      <c r="AL176" s="163"/>
      <c r="AM176" s="163">
        <v>15</v>
      </c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>
      <c r="A177" s="196">
        <v>73</v>
      </c>
      <c r="B177" s="176" t="s">
        <v>295</v>
      </c>
      <c r="C177" s="188" t="s">
        <v>296</v>
      </c>
      <c r="D177" s="179" t="s">
        <v>103</v>
      </c>
      <c r="E177" s="181">
        <v>1</v>
      </c>
      <c r="F177" s="183"/>
      <c r="G177" s="184">
        <f t="shared" si="2"/>
        <v>0</v>
      </c>
      <c r="H177" s="185"/>
      <c r="I177" s="199" t="s">
        <v>104</v>
      </c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105</v>
      </c>
      <c r="AF177" s="163">
        <v>1</v>
      </c>
      <c r="AG177" s="163"/>
      <c r="AH177" s="163"/>
      <c r="AI177" s="163"/>
      <c r="AJ177" s="163"/>
      <c r="AK177" s="163"/>
      <c r="AL177" s="163"/>
      <c r="AM177" s="163">
        <v>15</v>
      </c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>
      <c r="A178" s="196">
        <v>74</v>
      </c>
      <c r="B178" s="176" t="s">
        <v>297</v>
      </c>
      <c r="C178" s="188" t="s">
        <v>298</v>
      </c>
      <c r="D178" s="179" t="s">
        <v>123</v>
      </c>
      <c r="E178" s="181">
        <v>72</v>
      </c>
      <c r="F178" s="183"/>
      <c r="G178" s="184">
        <f t="shared" si="2"/>
        <v>0</v>
      </c>
      <c r="H178" s="185"/>
      <c r="I178" s="199" t="s">
        <v>104</v>
      </c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105</v>
      </c>
      <c r="AF178" s="163">
        <v>1</v>
      </c>
      <c r="AG178" s="163"/>
      <c r="AH178" s="163"/>
      <c r="AI178" s="163"/>
      <c r="AJ178" s="163"/>
      <c r="AK178" s="163"/>
      <c r="AL178" s="163"/>
      <c r="AM178" s="163">
        <v>15</v>
      </c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>
      <c r="A179" s="197"/>
      <c r="B179" s="259" t="s">
        <v>299</v>
      </c>
      <c r="C179" s="260"/>
      <c r="D179" s="261"/>
      <c r="E179" s="262"/>
      <c r="F179" s="263"/>
      <c r="G179" s="264"/>
      <c r="H179" s="185"/>
      <c r="I179" s="199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>
        <v>0</v>
      </c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>
      <c r="A180" s="197"/>
      <c r="B180" s="259" t="s">
        <v>300</v>
      </c>
      <c r="C180" s="260"/>
      <c r="D180" s="261"/>
      <c r="E180" s="262"/>
      <c r="F180" s="263"/>
      <c r="G180" s="264"/>
      <c r="H180" s="185"/>
      <c r="I180" s="199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140</v>
      </c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>
      <c r="A181" s="196">
        <v>75</v>
      </c>
      <c r="B181" s="176" t="s">
        <v>301</v>
      </c>
      <c r="C181" s="188" t="s">
        <v>188</v>
      </c>
      <c r="D181" s="179" t="s">
        <v>189</v>
      </c>
      <c r="E181" s="181">
        <v>3.2160700000000002</v>
      </c>
      <c r="F181" s="183"/>
      <c r="G181" s="184">
        <f>ROUND(E181*F181,2)</f>
        <v>0</v>
      </c>
      <c r="H181" s="185" t="s">
        <v>110</v>
      </c>
      <c r="I181" s="199" t="s">
        <v>111</v>
      </c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112</v>
      </c>
      <c r="AF181" s="163"/>
      <c r="AG181" s="163"/>
      <c r="AH181" s="163"/>
      <c r="AI181" s="163"/>
      <c r="AJ181" s="163"/>
      <c r="AK181" s="163"/>
      <c r="AL181" s="163"/>
      <c r="AM181" s="163">
        <v>15</v>
      </c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>
      <c r="A182" s="197"/>
      <c r="B182" s="259" t="s">
        <v>302</v>
      </c>
      <c r="C182" s="260"/>
      <c r="D182" s="261"/>
      <c r="E182" s="262"/>
      <c r="F182" s="263"/>
      <c r="G182" s="264"/>
      <c r="H182" s="185"/>
      <c r="I182" s="199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>
        <v>1</v>
      </c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>
      <c r="A183" s="196">
        <v>76</v>
      </c>
      <c r="B183" s="176" t="s">
        <v>303</v>
      </c>
      <c r="C183" s="188" t="s">
        <v>192</v>
      </c>
      <c r="D183" s="179" t="s">
        <v>189</v>
      </c>
      <c r="E183" s="181">
        <v>3.2160700000000002</v>
      </c>
      <c r="F183" s="183"/>
      <c r="G183" s="184">
        <f>ROUND(E183*F183,2)</f>
        <v>0</v>
      </c>
      <c r="H183" s="185" t="s">
        <v>110</v>
      </c>
      <c r="I183" s="199" t="s">
        <v>111</v>
      </c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112</v>
      </c>
      <c r="AF183" s="163"/>
      <c r="AG183" s="163"/>
      <c r="AH183" s="163"/>
      <c r="AI183" s="163"/>
      <c r="AJ183" s="163"/>
      <c r="AK183" s="163"/>
      <c r="AL183" s="163"/>
      <c r="AM183" s="163">
        <v>15</v>
      </c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>
      <c r="A184" s="195" t="s">
        <v>100</v>
      </c>
      <c r="B184" s="175" t="s">
        <v>72</v>
      </c>
      <c r="C184" s="187" t="s">
        <v>73</v>
      </c>
      <c r="D184" s="178"/>
      <c r="E184" s="180"/>
      <c r="F184" s="265">
        <f>SUM(G185:G256)</f>
        <v>0</v>
      </c>
      <c r="G184" s="266"/>
      <c r="H184" s="182"/>
      <c r="I184" s="198"/>
      <c r="AE184" t="s">
        <v>101</v>
      </c>
    </row>
    <row r="185" spans="1:60" outlineLevel="1">
      <c r="A185" s="197"/>
      <c r="B185" s="267" t="s">
        <v>304</v>
      </c>
      <c r="C185" s="268"/>
      <c r="D185" s="269"/>
      <c r="E185" s="270"/>
      <c r="F185" s="271"/>
      <c r="G185" s="272"/>
      <c r="H185" s="185"/>
      <c r="I185" s="199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>
        <v>0</v>
      </c>
      <c r="AD185" s="163"/>
      <c r="AE185" s="163"/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>
      <c r="A186" s="196">
        <v>77</v>
      </c>
      <c r="B186" s="176" t="s">
        <v>305</v>
      </c>
      <c r="C186" s="188" t="s">
        <v>306</v>
      </c>
      <c r="D186" s="179" t="s">
        <v>103</v>
      </c>
      <c r="E186" s="181">
        <v>12</v>
      </c>
      <c r="F186" s="183"/>
      <c r="G186" s="184">
        <f>ROUND(E186*F186,2)</f>
        <v>0</v>
      </c>
      <c r="H186" s="185" t="s">
        <v>110</v>
      </c>
      <c r="I186" s="199" t="s">
        <v>111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112</v>
      </c>
      <c r="AF186" s="163"/>
      <c r="AG186" s="163"/>
      <c r="AH186" s="163"/>
      <c r="AI186" s="163"/>
      <c r="AJ186" s="163"/>
      <c r="AK186" s="163"/>
      <c r="AL186" s="163"/>
      <c r="AM186" s="163">
        <v>15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>
      <c r="A187" s="197"/>
      <c r="B187" s="259" t="s">
        <v>307</v>
      </c>
      <c r="C187" s="260"/>
      <c r="D187" s="261"/>
      <c r="E187" s="262"/>
      <c r="F187" s="263"/>
      <c r="G187" s="264"/>
      <c r="H187" s="185"/>
      <c r="I187" s="199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>
        <v>0</v>
      </c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>
      <c r="A188" s="196">
        <v>78</v>
      </c>
      <c r="B188" s="176" t="s">
        <v>308</v>
      </c>
      <c r="C188" s="188" t="s">
        <v>309</v>
      </c>
      <c r="D188" s="179" t="s">
        <v>103</v>
      </c>
      <c r="E188" s="181">
        <v>12</v>
      </c>
      <c r="F188" s="183"/>
      <c r="G188" s="184">
        <f>ROUND(E188*F188,2)</f>
        <v>0</v>
      </c>
      <c r="H188" s="185" t="s">
        <v>110</v>
      </c>
      <c r="I188" s="199" t="s">
        <v>111</v>
      </c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112</v>
      </c>
      <c r="AF188" s="163"/>
      <c r="AG188" s="163"/>
      <c r="AH188" s="163"/>
      <c r="AI188" s="163"/>
      <c r="AJ188" s="163"/>
      <c r="AK188" s="163"/>
      <c r="AL188" s="163"/>
      <c r="AM188" s="163">
        <v>15</v>
      </c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>
      <c r="A189" s="197"/>
      <c r="B189" s="259" t="s">
        <v>310</v>
      </c>
      <c r="C189" s="260"/>
      <c r="D189" s="261"/>
      <c r="E189" s="262"/>
      <c r="F189" s="263"/>
      <c r="G189" s="264"/>
      <c r="H189" s="185"/>
      <c r="I189" s="199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63">
        <v>1</v>
      </c>
      <c r="AD189" s="163"/>
      <c r="AE189" s="163"/>
      <c r="AF189" s="163"/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outlineLevel="1">
      <c r="A190" s="196">
        <v>79</v>
      </c>
      <c r="B190" s="176" t="s">
        <v>311</v>
      </c>
      <c r="C190" s="188" t="s">
        <v>312</v>
      </c>
      <c r="D190" s="179" t="s">
        <v>103</v>
      </c>
      <c r="E190" s="181">
        <v>12</v>
      </c>
      <c r="F190" s="183"/>
      <c r="G190" s="184">
        <f>ROUND(E190*F190,2)</f>
        <v>0</v>
      </c>
      <c r="H190" s="185" t="s">
        <v>110</v>
      </c>
      <c r="I190" s="199" t="s">
        <v>111</v>
      </c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112</v>
      </c>
      <c r="AF190" s="163"/>
      <c r="AG190" s="163"/>
      <c r="AH190" s="163"/>
      <c r="AI190" s="163"/>
      <c r="AJ190" s="163"/>
      <c r="AK190" s="163"/>
      <c r="AL190" s="163"/>
      <c r="AM190" s="163">
        <v>15</v>
      </c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outlineLevel="1">
      <c r="A191" s="197"/>
      <c r="B191" s="259" t="s">
        <v>313</v>
      </c>
      <c r="C191" s="260"/>
      <c r="D191" s="261"/>
      <c r="E191" s="262"/>
      <c r="F191" s="263"/>
      <c r="G191" s="264"/>
      <c r="H191" s="185"/>
      <c r="I191" s="199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>
        <v>0</v>
      </c>
      <c r="AD191" s="163"/>
      <c r="AE191" s="163"/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>
      <c r="A192" s="196">
        <v>80</v>
      </c>
      <c r="B192" s="176" t="s">
        <v>314</v>
      </c>
      <c r="C192" s="188" t="s">
        <v>315</v>
      </c>
      <c r="D192" s="179" t="s">
        <v>103</v>
      </c>
      <c r="E192" s="181">
        <v>13</v>
      </c>
      <c r="F192" s="183"/>
      <c r="G192" s="184">
        <f>ROUND(E192*F192,2)</f>
        <v>0</v>
      </c>
      <c r="H192" s="185" t="s">
        <v>110</v>
      </c>
      <c r="I192" s="199" t="s">
        <v>111</v>
      </c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112</v>
      </c>
      <c r="AF192" s="163"/>
      <c r="AG192" s="163"/>
      <c r="AH192" s="163"/>
      <c r="AI192" s="163"/>
      <c r="AJ192" s="163"/>
      <c r="AK192" s="163"/>
      <c r="AL192" s="163"/>
      <c r="AM192" s="163">
        <v>15</v>
      </c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>
      <c r="A193" s="197"/>
      <c r="B193" s="259" t="s">
        <v>316</v>
      </c>
      <c r="C193" s="260"/>
      <c r="D193" s="261"/>
      <c r="E193" s="262"/>
      <c r="F193" s="263"/>
      <c r="G193" s="264"/>
      <c r="H193" s="185"/>
      <c r="I193" s="199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  <c r="AC193" s="163">
        <v>0</v>
      </c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outlineLevel="1">
      <c r="A194" s="196">
        <v>81</v>
      </c>
      <c r="B194" s="176" t="s">
        <v>317</v>
      </c>
      <c r="C194" s="188" t="s">
        <v>318</v>
      </c>
      <c r="D194" s="179" t="s">
        <v>103</v>
      </c>
      <c r="E194" s="181">
        <v>14</v>
      </c>
      <c r="F194" s="183"/>
      <c r="G194" s="184">
        <f>ROUND(E194*F194,2)</f>
        <v>0</v>
      </c>
      <c r="H194" s="185" t="s">
        <v>110</v>
      </c>
      <c r="I194" s="199" t="s">
        <v>111</v>
      </c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112</v>
      </c>
      <c r="AF194" s="163"/>
      <c r="AG194" s="163"/>
      <c r="AH194" s="163"/>
      <c r="AI194" s="163"/>
      <c r="AJ194" s="163"/>
      <c r="AK194" s="163"/>
      <c r="AL194" s="163"/>
      <c r="AM194" s="163">
        <v>15</v>
      </c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>
      <c r="A195" s="197"/>
      <c r="B195" s="259" t="s">
        <v>319</v>
      </c>
      <c r="C195" s="260"/>
      <c r="D195" s="261"/>
      <c r="E195" s="262"/>
      <c r="F195" s="263"/>
      <c r="G195" s="264"/>
      <c r="H195" s="185"/>
      <c r="I195" s="199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  <c r="AC195" s="163">
        <v>1</v>
      </c>
      <c r="AD195" s="163"/>
      <c r="AE195" s="163"/>
      <c r="AF195" s="163"/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>
      <c r="A196" s="196">
        <v>82</v>
      </c>
      <c r="B196" s="176" t="s">
        <v>320</v>
      </c>
      <c r="C196" s="188" t="s">
        <v>321</v>
      </c>
      <c r="D196" s="179" t="s">
        <v>103</v>
      </c>
      <c r="E196" s="181">
        <v>14</v>
      </c>
      <c r="F196" s="183"/>
      <c r="G196" s="184">
        <f>ROUND(E196*F196,2)</f>
        <v>0</v>
      </c>
      <c r="H196" s="185" t="s">
        <v>110</v>
      </c>
      <c r="I196" s="199" t="s">
        <v>111</v>
      </c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112</v>
      </c>
      <c r="AF196" s="163"/>
      <c r="AG196" s="163"/>
      <c r="AH196" s="163"/>
      <c r="AI196" s="163"/>
      <c r="AJ196" s="163"/>
      <c r="AK196" s="163"/>
      <c r="AL196" s="163"/>
      <c r="AM196" s="163">
        <v>15</v>
      </c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outlineLevel="1">
      <c r="A197" s="197"/>
      <c r="B197" s="177"/>
      <c r="C197" s="254" t="s">
        <v>322</v>
      </c>
      <c r="D197" s="255"/>
      <c r="E197" s="256"/>
      <c r="F197" s="257"/>
      <c r="G197" s="258"/>
      <c r="H197" s="185"/>
      <c r="I197" s="199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/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8" t="str">
        <f>C197</f>
        <v>Včetně dodání zápachové uzávěrky.</v>
      </c>
      <c r="BB197" s="163"/>
      <c r="BC197" s="163"/>
      <c r="BD197" s="163"/>
      <c r="BE197" s="163"/>
      <c r="BF197" s="163"/>
      <c r="BG197" s="163"/>
      <c r="BH197" s="163"/>
    </row>
    <row r="198" spans="1:60" outlineLevel="1">
      <c r="A198" s="197"/>
      <c r="B198" s="259" t="s">
        <v>316</v>
      </c>
      <c r="C198" s="260"/>
      <c r="D198" s="261"/>
      <c r="E198" s="262"/>
      <c r="F198" s="263"/>
      <c r="G198" s="264"/>
      <c r="H198" s="185"/>
      <c r="I198" s="199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  <c r="AC198" s="163">
        <v>0</v>
      </c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>
      <c r="A199" s="197"/>
      <c r="B199" s="259" t="s">
        <v>319</v>
      </c>
      <c r="C199" s="260"/>
      <c r="D199" s="261"/>
      <c r="E199" s="262"/>
      <c r="F199" s="263"/>
      <c r="G199" s="264"/>
      <c r="H199" s="185"/>
      <c r="I199" s="199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  <c r="AC199" s="163">
        <v>1</v>
      </c>
      <c r="AD199" s="163"/>
      <c r="AE199" s="163"/>
      <c r="AF199" s="163"/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>
      <c r="A200" s="196">
        <v>83</v>
      </c>
      <c r="B200" s="176" t="s">
        <v>320</v>
      </c>
      <c r="C200" s="188" t="s">
        <v>321</v>
      </c>
      <c r="D200" s="179" t="s">
        <v>103</v>
      </c>
      <c r="E200" s="181">
        <v>1</v>
      </c>
      <c r="F200" s="183"/>
      <c r="G200" s="184">
        <f>ROUND(E200*F200,2)</f>
        <v>0</v>
      </c>
      <c r="H200" s="185" t="s">
        <v>110</v>
      </c>
      <c r="I200" s="199" t="s">
        <v>111</v>
      </c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112</v>
      </c>
      <c r="AF200" s="163"/>
      <c r="AG200" s="163"/>
      <c r="AH200" s="163"/>
      <c r="AI200" s="163"/>
      <c r="AJ200" s="163"/>
      <c r="AK200" s="163"/>
      <c r="AL200" s="163"/>
      <c r="AM200" s="163">
        <v>15</v>
      </c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outlineLevel="1">
      <c r="A201" s="197"/>
      <c r="B201" s="177"/>
      <c r="C201" s="254" t="s">
        <v>322</v>
      </c>
      <c r="D201" s="255"/>
      <c r="E201" s="256"/>
      <c r="F201" s="257"/>
      <c r="G201" s="258"/>
      <c r="H201" s="185"/>
      <c r="I201" s="199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/>
      <c r="AF201" s="163"/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8" t="str">
        <f>C201</f>
        <v>Včetně dodání zápachové uzávěrky.</v>
      </c>
      <c r="BB201" s="163"/>
      <c r="BC201" s="163"/>
      <c r="BD201" s="163"/>
      <c r="BE201" s="163"/>
      <c r="BF201" s="163"/>
      <c r="BG201" s="163"/>
      <c r="BH201" s="163"/>
    </row>
    <row r="202" spans="1:60" outlineLevel="1">
      <c r="A202" s="197"/>
      <c r="B202" s="259" t="s">
        <v>323</v>
      </c>
      <c r="C202" s="260"/>
      <c r="D202" s="261"/>
      <c r="E202" s="262"/>
      <c r="F202" s="263"/>
      <c r="G202" s="264"/>
      <c r="H202" s="185"/>
      <c r="I202" s="199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  <c r="AC202" s="163">
        <v>0</v>
      </c>
      <c r="AD202" s="163"/>
      <c r="AE202" s="163"/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>
      <c r="A203" s="196">
        <v>84</v>
      </c>
      <c r="B203" s="176" t="s">
        <v>324</v>
      </c>
      <c r="C203" s="188" t="s">
        <v>325</v>
      </c>
      <c r="D203" s="179" t="s">
        <v>103</v>
      </c>
      <c r="E203" s="181">
        <v>1</v>
      </c>
      <c r="F203" s="183"/>
      <c r="G203" s="184">
        <f>ROUND(E203*F203,2)</f>
        <v>0</v>
      </c>
      <c r="H203" s="185" t="s">
        <v>110</v>
      </c>
      <c r="I203" s="199" t="s">
        <v>111</v>
      </c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112</v>
      </c>
      <c r="AF203" s="163"/>
      <c r="AG203" s="163"/>
      <c r="AH203" s="163"/>
      <c r="AI203" s="163"/>
      <c r="AJ203" s="163"/>
      <c r="AK203" s="163"/>
      <c r="AL203" s="163"/>
      <c r="AM203" s="163">
        <v>15</v>
      </c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>
      <c r="A204" s="197"/>
      <c r="B204" s="259" t="s">
        <v>326</v>
      </c>
      <c r="C204" s="260"/>
      <c r="D204" s="261"/>
      <c r="E204" s="262"/>
      <c r="F204" s="263"/>
      <c r="G204" s="264"/>
      <c r="H204" s="185"/>
      <c r="I204" s="199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  <c r="AC204" s="163">
        <v>0</v>
      </c>
      <c r="AD204" s="163"/>
      <c r="AE204" s="163"/>
      <c r="AF204" s="163"/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 outlineLevel="1">
      <c r="A205" s="197"/>
      <c r="B205" s="259" t="s">
        <v>327</v>
      </c>
      <c r="C205" s="260"/>
      <c r="D205" s="261"/>
      <c r="E205" s="262"/>
      <c r="F205" s="263"/>
      <c r="G205" s="264"/>
      <c r="H205" s="185"/>
      <c r="I205" s="199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  <c r="AC205" s="163">
        <v>1</v>
      </c>
      <c r="AD205" s="163"/>
      <c r="AE205" s="163"/>
      <c r="AF205" s="163"/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outlineLevel="1">
      <c r="A206" s="196">
        <v>85</v>
      </c>
      <c r="B206" s="176" t="s">
        <v>328</v>
      </c>
      <c r="C206" s="188" t="s">
        <v>329</v>
      </c>
      <c r="D206" s="179" t="s">
        <v>103</v>
      </c>
      <c r="E206" s="181">
        <v>6</v>
      </c>
      <c r="F206" s="183"/>
      <c r="G206" s="184">
        <f>ROUND(E206*F206,2)</f>
        <v>0</v>
      </c>
      <c r="H206" s="185" t="s">
        <v>110</v>
      </c>
      <c r="I206" s="199" t="s">
        <v>111</v>
      </c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112</v>
      </c>
      <c r="AF206" s="163"/>
      <c r="AG206" s="163"/>
      <c r="AH206" s="163"/>
      <c r="AI206" s="163"/>
      <c r="AJ206" s="163"/>
      <c r="AK206" s="163"/>
      <c r="AL206" s="163"/>
      <c r="AM206" s="163">
        <v>15</v>
      </c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>
      <c r="A207" s="197"/>
      <c r="B207" s="177"/>
      <c r="C207" s="254" t="s">
        <v>322</v>
      </c>
      <c r="D207" s="255"/>
      <c r="E207" s="256"/>
      <c r="F207" s="257"/>
      <c r="G207" s="258"/>
      <c r="H207" s="185"/>
      <c r="I207" s="199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/>
      <c r="AF207" s="163"/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8" t="str">
        <f>C207</f>
        <v>Včetně dodání zápachové uzávěrky.</v>
      </c>
      <c r="BB207" s="163"/>
      <c r="BC207" s="163"/>
      <c r="BD207" s="163"/>
      <c r="BE207" s="163"/>
      <c r="BF207" s="163"/>
      <c r="BG207" s="163"/>
      <c r="BH207" s="163"/>
    </row>
    <row r="208" spans="1:60" outlineLevel="1">
      <c r="A208" s="197"/>
      <c r="B208" s="259" t="s">
        <v>330</v>
      </c>
      <c r="C208" s="260"/>
      <c r="D208" s="261"/>
      <c r="E208" s="262"/>
      <c r="F208" s="263"/>
      <c r="G208" s="264"/>
      <c r="H208" s="185"/>
      <c r="I208" s="199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  <c r="AC208" s="163">
        <v>0</v>
      </c>
      <c r="AD208" s="163"/>
      <c r="AE208" s="163"/>
      <c r="AF208" s="163"/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>
      <c r="A209" s="196">
        <v>86</v>
      </c>
      <c r="B209" s="176" t="s">
        <v>331</v>
      </c>
      <c r="C209" s="188" t="s">
        <v>332</v>
      </c>
      <c r="D209" s="179" t="s">
        <v>103</v>
      </c>
      <c r="E209" s="181">
        <v>8</v>
      </c>
      <c r="F209" s="183"/>
      <c r="G209" s="184">
        <f>ROUND(E209*F209,2)</f>
        <v>0</v>
      </c>
      <c r="H209" s="185" t="s">
        <v>110</v>
      </c>
      <c r="I209" s="199" t="s">
        <v>111</v>
      </c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112</v>
      </c>
      <c r="AF209" s="163"/>
      <c r="AG209" s="163"/>
      <c r="AH209" s="163"/>
      <c r="AI209" s="163"/>
      <c r="AJ209" s="163"/>
      <c r="AK209" s="163"/>
      <c r="AL209" s="163"/>
      <c r="AM209" s="163">
        <v>15</v>
      </c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outlineLevel="1">
      <c r="A210" s="197"/>
      <c r="B210" s="259" t="s">
        <v>333</v>
      </c>
      <c r="C210" s="260"/>
      <c r="D210" s="261"/>
      <c r="E210" s="262"/>
      <c r="F210" s="263"/>
      <c r="G210" s="264"/>
      <c r="H210" s="185"/>
      <c r="I210" s="199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  <c r="AC210" s="163">
        <v>0</v>
      </c>
      <c r="AD210" s="163"/>
      <c r="AE210" s="163"/>
      <c r="AF210" s="163"/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outlineLevel="1">
      <c r="A211" s="197"/>
      <c r="B211" s="259" t="s">
        <v>334</v>
      </c>
      <c r="C211" s="260"/>
      <c r="D211" s="261"/>
      <c r="E211" s="262"/>
      <c r="F211" s="263"/>
      <c r="G211" s="264"/>
      <c r="H211" s="185"/>
      <c r="I211" s="199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  <c r="AC211" s="163">
        <v>1</v>
      </c>
      <c r="AD211" s="163"/>
      <c r="AE211" s="163"/>
      <c r="AF211" s="163"/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>
      <c r="A212" s="196">
        <v>87</v>
      </c>
      <c r="B212" s="176" t="s">
        <v>335</v>
      </c>
      <c r="C212" s="188" t="s">
        <v>336</v>
      </c>
      <c r="D212" s="179" t="s">
        <v>103</v>
      </c>
      <c r="E212" s="181">
        <v>6</v>
      </c>
      <c r="F212" s="183"/>
      <c r="G212" s="184">
        <f>ROUND(E212*F212,2)</f>
        <v>0</v>
      </c>
      <c r="H212" s="185" t="s">
        <v>110</v>
      </c>
      <c r="I212" s="199" t="s">
        <v>111</v>
      </c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112</v>
      </c>
      <c r="AF212" s="163"/>
      <c r="AG212" s="163"/>
      <c r="AH212" s="163"/>
      <c r="AI212" s="163"/>
      <c r="AJ212" s="163"/>
      <c r="AK212" s="163"/>
      <c r="AL212" s="163"/>
      <c r="AM212" s="163">
        <v>15</v>
      </c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>
      <c r="A213" s="197"/>
      <c r="B213" s="259" t="s">
        <v>333</v>
      </c>
      <c r="C213" s="260"/>
      <c r="D213" s="261"/>
      <c r="E213" s="262"/>
      <c r="F213" s="263"/>
      <c r="G213" s="264"/>
      <c r="H213" s="185"/>
      <c r="I213" s="199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  <c r="AC213" s="163">
        <v>0</v>
      </c>
      <c r="AD213" s="163"/>
      <c r="AE213" s="163"/>
      <c r="AF213" s="163"/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outlineLevel="1">
      <c r="A214" s="197"/>
      <c r="B214" s="259" t="s">
        <v>334</v>
      </c>
      <c r="C214" s="260"/>
      <c r="D214" s="261"/>
      <c r="E214" s="262"/>
      <c r="F214" s="263"/>
      <c r="G214" s="264"/>
      <c r="H214" s="185"/>
      <c r="I214" s="199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  <c r="AC214" s="163">
        <v>1</v>
      </c>
      <c r="AD214" s="163"/>
      <c r="AE214" s="163"/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outlineLevel="1">
      <c r="A215" s="196">
        <v>88</v>
      </c>
      <c r="B215" s="176" t="s">
        <v>337</v>
      </c>
      <c r="C215" s="188" t="s">
        <v>338</v>
      </c>
      <c r="D215" s="179" t="s">
        <v>103</v>
      </c>
      <c r="E215" s="181">
        <v>6</v>
      </c>
      <c r="F215" s="183"/>
      <c r="G215" s="184">
        <f>ROUND(E215*F215,2)</f>
        <v>0</v>
      </c>
      <c r="H215" s="185" t="s">
        <v>110</v>
      </c>
      <c r="I215" s="199" t="s">
        <v>111</v>
      </c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112</v>
      </c>
      <c r="AF215" s="163"/>
      <c r="AG215" s="163"/>
      <c r="AH215" s="163"/>
      <c r="AI215" s="163"/>
      <c r="AJ215" s="163"/>
      <c r="AK215" s="163"/>
      <c r="AL215" s="163"/>
      <c r="AM215" s="163">
        <v>15</v>
      </c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3"/>
      <c r="BB215" s="163"/>
      <c r="BC215" s="163"/>
      <c r="BD215" s="163"/>
      <c r="BE215" s="163"/>
      <c r="BF215" s="163"/>
      <c r="BG215" s="163"/>
      <c r="BH215" s="163"/>
    </row>
    <row r="216" spans="1:60" outlineLevel="1">
      <c r="A216" s="197"/>
      <c r="B216" s="259" t="s">
        <v>339</v>
      </c>
      <c r="C216" s="260"/>
      <c r="D216" s="261"/>
      <c r="E216" s="262"/>
      <c r="F216" s="263"/>
      <c r="G216" s="264"/>
      <c r="H216" s="185"/>
      <c r="I216" s="199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  <c r="AC216" s="163">
        <v>0</v>
      </c>
      <c r="AD216" s="163"/>
      <c r="AE216" s="163"/>
      <c r="AF216" s="163"/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outlineLevel="1">
      <c r="A217" s="196">
        <v>89</v>
      </c>
      <c r="B217" s="176" t="s">
        <v>340</v>
      </c>
      <c r="C217" s="188" t="s">
        <v>341</v>
      </c>
      <c r="D217" s="179" t="s">
        <v>103</v>
      </c>
      <c r="E217" s="181">
        <v>2</v>
      </c>
      <c r="F217" s="183"/>
      <c r="G217" s="184">
        <f>ROUND(E217*F217,2)</f>
        <v>0</v>
      </c>
      <c r="H217" s="185" t="s">
        <v>110</v>
      </c>
      <c r="I217" s="199" t="s">
        <v>111</v>
      </c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 t="s">
        <v>112</v>
      </c>
      <c r="AF217" s="163"/>
      <c r="AG217" s="163"/>
      <c r="AH217" s="163"/>
      <c r="AI217" s="163"/>
      <c r="AJ217" s="163"/>
      <c r="AK217" s="163"/>
      <c r="AL217" s="163"/>
      <c r="AM217" s="163">
        <v>15</v>
      </c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</row>
    <row r="218" spans="1:60" outlineLevel="1">
      <c r="A218" s="197"/>
      <c r="B218" s="259" t="s">
        <v>342</v>
      </c>
      <c r="C218" s="260"/>
      <c r="D218" s="261"/>
      <c r="E218" s="262"/>
      <c r="F218" s="263"/>
      <c r="G218" s="264"/>
      <c r="H218" s="185"/>
      <c r="I218" s="199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>
        <v>0</v>
      </c>
      <c r="AD218" s="163"/>
      <c r="AE218" s="163"/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3"/>
      <c r="BB218" s="163"/>
      <c r="BC218" s="163"/>
      <c r="BD218" s="163"/>
      <c r="BE218" s="163"/>
      <c r="BF218" s="163"/>
      <c r="BG218" s="163"/>
      <c r="BH218" s="163"/>
    </row>
    <row r="219" spans="1:60" outlineLevel="1">
      <c r="A219" s="197"/>
      <c r="B219" s="259" t="s">
        <v>343</v>
      </c>
      <c r="C219" s="260"/>
      <c r="D219" s="261"/>
      <c r="E219" s="262"/>
      <c r="F219" s="263"/>
      <c r="G219" s="264"/>
      <c r="H219" s="185"/>
      <c r="I219" s="199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  <c r="AC219" s="163">
        <v>1</v>
      </c>
      <c r="AD219" s="163"/>
      <c r="AE219" s="163"/>
      <c r="AF219" s="163"/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outlineLevel="1">
      <c r="A220" s="196">
        <v>90</v>
      </c>
      <c r="B220" s="176" t="s">
        <v>344</v>
      </c>
      <c r="C220" s="188" t="s">
        <v>345</v>
      </c>
      <c r="D220" s="179" t="s">
        <v>103</v>
      </c>
      <c r="E220" s="181">
        <v>12</v>
      </c>
      <c r="F220" s="183"/>
      <c r="G220" s="184">
        <f>ROUND(E220*F220,2)</f>
        <v>0</v>
      </c>
      <c r="H220" s="185" t="s">
        <v>110</v>
      </c>
      <c r="I220" s="199" t="s">
        <v>111</v>
      </c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 t="s">
        <v>112</v>
      </c>
      <c r="AF220" s="163"/>
      <c r="AG220" s="163"/>
      <c r="AH220" s="163"/>
      <c r="AI220" s="163"/>
      <c r="AJ220" s="163"/>
      <c r="AK220" s="163"/>
      <c r="AL220" s="163"/>
      <c r="AM220" s="163">
        <v>15</v>
      </c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outlineLevel="1">
      <c r="A221" s="197"/>
      <c r="B221" s="259" t="s">
        <v>346</v>
      </c>
      <c r="C221" s="260"/>
      <c r="D221" s="261"/>
      <c r="E221" s="262"/>
      <c r="F221" s="263"/>
      <c r="G221" s="264"/>
      <c r="H221" s="185"/>
      <c r="I221" s="199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  <c r="AC221" s="163">
        <v>0</v>
      </c>
      <c r="AD221" s="163"/>
      <c r="AE221" s="163"/>
      <c r="AF221" s="163"/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ht="22.5" outlineLevel="1">
      <c r="A222" s="196">
        <v>91</v>
      </c>
      <c r="B222" s="176" t="s">
        <v>347</v>
      </c>
      <c r="C222" s="188" t="s">
        <v>348</v>
      </c>
      <c r="D222" s="179" t="s">
        <v>103</v>
      </c>
      <c r="E222" s="181">
        <v>1</v>
      </c>
      <c r="F222" s="183"/>
      <c r="G222" s="184">
        <f>ROUND(E222*F222,2)</f>
        <v>0</v>
      </c>
      <c r="H222" s="185" t="s">
        <v>110</v>
      </c>
      <c r="I222" s="199" t="s">
        <v>111</v>
      </c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 t="s">
        <v>112</v>
      </c>
      <c r="AF222" s="163"/>
      <c r="AG222" s="163"/>
      <c r="AH222" s="163"/>
      <c r="AI222" s="163"/>
      <c r="AJ222" s="163"/>
      <c r="AK222" s="163"/>
      <c r="AL222" s="163"/>
      <c r="AM222" s="163">
        <v>15</v>
      </c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</row>
    <row r="223" spans="1:60" outlineLevel="1">
      <c r="A223" s="197"/>
      <c r="B223" s="177"/>
      <c r="C223" s="254" t="s">
        <v>349</v>
      </c>
      <c r="D223" s="255"/>
      <c r="E223" s="256"/>
      <c r="F223" s="257"/>
      <c r="G223" s="258"/>
      <c r="H223" s="185"/>
      <c r="I223" s="199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/>
      <c r="AF223" s="163"/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8" t="str">
        <f>C223</f>
        <v>Včetně upevnění zásobníků na příčky tl. 15 cm, na zdi a na nosné konstrukce.</v>
      </c>
      <c r="BB223" s="163"/>
      <c r="BC223" s="163"/>
      <c r="BD223" s="163"/>
      <c r="BE223" s="163"/>
      <c r="BF223" s="163"/>
      <c r="BG223" s="163"/>
      <c r="BH223" s="163"/>
    </row>
    <row r="224" spans="1:60" outlineLevel="1">
      <c r="A224" s="197"/>
      <c r="B224" s="259" t="s">
        <v>350</v>
      </c>
      <c r="C224" s="260"/>
      <c r="D224" s="261"/>
      <c r="E224" s="262"/>
      <c r="F224" s="263"/>
      <c r="G224" s="264"/>
      <c r="H224" s="185"/>
      <c r="I224" s="199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  <c r="AC224" s="163">
        <v>0</v>
      </c>
      <c r="AD224" s="163"/>
      <c r="AE224" s="163"/>
      <c r="AF224" s="163"/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outlineLevel="1">
      <c r="A225" s="196">
        <v>92</v>
      </c>
      <c r="B225" s="176" t="s">
        <v>351</v>
      </c>
      <c r="C225" s="188" t="s">
        <v>352</v>
      </c>
      <c r="D225" s="179" t="s">
        <v>103</v>
      </c>
      <c r="E225" s="181">
        <v>88</v>
      </c>
      <c r="F225" s="183"/>
      <c r="G225" s="184">
        <f>ROUND(E225*F225,2)</f>
        <v>0</v>
      </c>
      <c r="H225" s="185" t="s">
        <v>110</v>
      </c>
      <c r="I225" s="199" t="s">
        <v>111</v>
      </c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 t="s">
        <v>112</v>
      </c>
      <c r="AF225" s="163"/>
      <c r="AG225" s="163"/>
      <c r="AH225" s="163"/>
      <c r="AI225" s="163"/>
      <c r="AJ225" s="163"/>
      <c r="AK225" s="163"/>
      <c r="AL225" s="163"/>
      <c r="AM225" s="163">
        <v>15</v>
      </c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>
      <c r="A226" s="197"/>
      <c r="B226" s="259" t="s">
        <v>353</v>
      </c>
      <c r="C226" s="260"/>
      <c r="D226" s="261"/>
      <c r="E226" s="262"/>
      <c r="F226" s="263"/>
      <c r="G226" s="264"/>
      <c r="H226" s="185"/>
      <c r="I226" s="199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  <c r="AC226" s="163">
        <v>0</v>
      </c>
      <c r="AD226" s="163"/>
      <c r="AE226" s="163"/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>
      <c r="A227" s="196">
        <v>93</v>
      </c>
      <c r="B227" s="176" t="s">
        <v>354</v>
      </c>
      <c r="C227" s="188" t="s">
        <v>355</v>
      </c>
      <c r="D227" s="179" t="s">
        <v>123</v>
      </c>
      <c r="E227" s="181">
        <v>15</v>
      </c>
      <c r="F227" s="183"/>
      <c r="G227" s="184">
        <f>ROUND(E227*F227,2)</f>
        <v>0</v>
      </c>
      <c r="H227" s="185" t="s">
        <v>110</v>
      </c>
      <c r="I227" s="199" t="s">
        <v>111</v>
      </c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 t="s">
        <v>112</v>
      </c>
      <c r="AF227" s="163"/>
      <c r="AG227" s="163"/>
      <c r="AH227" s="163"/>
      <c r="AI227" s="163"/>
      <c r="AJ227" s="163"/>
      <c r="AK227" s="163"/>
      <c r="AL227" s="163"/>
      <c r="AM227" s="163">
        <v>15</v>
      </c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outlineLevel="1">
      <c r="A228" s="197"/>
      <c r="B228" s="259" t="s">
        <v>356</v>
      </c>
      <c r="C228" s="260"/>
      <c r="D228" s="261"/>
      <c r="E228" s="262"/>
      <c r="F228" s="263"/>
      <c r="G228" s="264"/>
      <c r="H228" s="185"/>
      <c r="I228" s="199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  <c r="AC228" s="163">
        <v>0</v>
      </c>
      <c r="AD228" s="163"/>
      <c r="AE228" s="163"/>
      <c r="AF228" s="163"/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</row>
    <row r="229" spans="1:60" outlineLevel="1">
      <c r="A229" s="196">
        <v>94</v>
      </c>
      <c r="B229" s="176" t="s">
        <v>357</v>
      </c>
      <c r="C229" s="188" t="s">
        <v>358</v>
      </c>
      <c r="D229" s="179" t="s">
        <v>103</v>
      </c>
      <c r="E229" s="181">
        <v>23</v>
      </c>
      <c r="F229" s="183"/>
      <c r="G229" s="184">
        <f>ROUND(E229*F229,2)</f>
        <v>0</v>
      </c>
      <c r="H229" s="185" t="s">
        <v>110</v>
      </c>
      <c r="I229" s="199" t="s">
        <v>111</v>
      </c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 t="s">
        <v>112</v>
      </c>
      <c r="AF229" s="163"/>
      <c r="AG229" s="163"/>
      <c r="AH229" s="163"/>
      <c r="AI229" s="163"/>
      <c r="AJ229" s="163"/>
      <c r="AK229" s="163"/>
      <c r="AL229" s="163"/>
      <c r="AM229" s="163">
        <v>15</v>
      </c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 outlineLevel="1">
      <c r="A230" s="197"/>
      <c r="B230" s="259" t="s">
        <v>359</v>
      </c>
      <c r="C230" s="260"/>
      <c r="D230" s="261"/>
      <c r="E230" s="262"/>
      <c r="F230" s="263"/>
      <c r="G230" s="264"/>
      <c r="H230" s="185"/>
      <c r="I230" s="199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>
        <v>0</v>
      </c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</row>
    <row r="231" spans="1:60" outlineLevel="1">
      <c r="A231" s="196">
        <v>95</v>
      </c>
      <c r="B231" s="176" t="s">
        <v>360</v>
      </c>
      <c r="C231" s="188" t="s">
        <v>361</v>
      </c>
      <c r="D231" s="179" t="s">
        <v>123</v>
      </c>
      <c r="E231" s="181">
        <v>12</v>
      </c>
      <c r="F231" s="183"/>
      <c r="G231" s="184">
        <f>ROUND(E231*F231,2)</f>
        <v>0</v>
      </c>
      <c r="H231" s="185" t="s">
        <v>110</v>
      </c>
      <c r="I231" s="199" t="s">
        <v>111</v>
      </c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 t="s">
        <v>112</v>
      </c>
      <c r="AF231" s="163"/>
      <c r="AG231" s="163"/>
      <c r="AH231" s="163"/>
      <c r="AI231" s="163"/>
      <c r="AJ231" s="163"/>
      <c r="AK231" s="163"/>
      <c r="AL231" s="163"/>
      <c r="AM231" s="163">
        <v>15</v>
      </c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outlineLevel="1">
      <c r="A232" s="197"/>
      <c r="B232" s="259" t="s">
        <v>362</v>
      </c>
      <c r="C232" s="260"/>
      <c r="D232" s="261"/>
      <c r="E232" s="262"/>
      <c r="F232" s="263"/>
      <c r="G232" s="264"/>
      <c r="H232" s="185"/>
      <c r="I232" s="199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  <c r="AC232" s="163">
        <v>0</v>
      </c>
      <c r="AD232" s="163"/>
      <c r="AE232" s="163"/>
      <c r="AF232" s="163"/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>
      <c r="A233" s="196">
        <v>96</v>
      </c>
      <c r="B233" s="176" t="s">
        <v>363</v>
      </c>
      <c r="C233" s="188" t="s">
        <v>364</v>
      </c>
      <c r="D233" s="179" t="s">
        <v>103</v>
      </c>
      <c r="E233" s="181">
        <v>6</v>
      </c>
      <c r="F233" s="183"/>
      <c r="G233" s="184">
        <f>ROUND(E233*F233,2)</f>
        <v>0</v>
      </c>
      <c r="H233" s="185" t="s">
        <v>110</v>
      </c>
      <c r="I233" s="199" t="s">
        <v>111</v>
      </c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112</v>
      </c>
      <c r="AF233" s="163"/>
      <c r="AG233" s="163"/>
      <c r="AH233" s="163"/>
      <c r="AI233" s="163"/>
      <c r="AJ233" s="163"/>
      <c r="AK233" s="163"/>
      <c r="AL233" s="163"/>
      <c r="AM233" s="163">
        <v>15</v>
      </c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outlineLevel="1">
      <c r="A234" s="197"/>
      <c r="B234" s="259" t="s">
        <v>365</v>
      </c>
      <c r="C234" s="260"/>
      <c r="D234" s="261"/>
      <c r="E234" s="262"/>
      <c r="F234" s="263"/>
      <c r="G234" s="264"/>
      <c r="H234" s="185"/>
      <c r="I234" s="199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  <c r="AC234" s="163">
        <v>0</v>
      </c>
      <c r="AD234" s="163"/>
      <c r="AE234" s="163"/>
      <c r="AF234" s="163"/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</row>
    <row r="235" spans="1:60" outlineLevel="1">
      <c r="A235" s="196">
        <v>97</v>
      </c>
      <c r="B235" s="176" t="s">
        <v>366</v>
      </c>
      <c r="C235" s="188" t="s">
        <v>367</v>
      </c>
      <c r="D235" s="179" t="s">
        <v>123</v>
      </c>
      <c r="E235" s="181">
        <v>6</v>
      </c>
      <c r="F235" s="183"/>
      <c r="G235" s="184">
        <f>ROUND(E235*F235,2)</f>
        <v>0</v>
      </c>
      <c r="H235" s="185" t="s">
        <v>110</v>
      </c>
      <c r="I235" s="199" t="s">
        <v>111</v>
      </c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 t="s">
        <v>112</v>
      </c>
      <c r="AF235" s="163"/>
      <c r="AG235" s="163"/>
      <c r="AH235" s="163"/>
      <c r="AI235" s="163"/>
      <c r="AJ235" s="163"/>
      <c r="AK235" s="163"/>
      <c r="AL235" s="163"/>
      <c r="AM235" s="163">
        <v>15</v>
      </c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>
      <c r="A236" s="197"/>
      <c r="B236" s="259" t="s">
        <v>368</v>
      </c>
      <c r="C236" s="260"/>
      <c r="D236" s="261"/>
      <c r="E236" s="262"/>
      <c r="F236" s="263"/>
      <c r="G236" s="264"/>
      <c r="H236" s="185"/>
      <c r="I236" s="199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  <c r="AC236" s="163">
        <v>0</v>
      </c>
      <c r="AD236" s="163"/>
      <c r="AE236" s="163"/>
      <c r="AF236" s="163"/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>
      <c r="A237" s="196">
        <v>98</v>
      </c>
      <c r="B237" s="176" t="s">
        <v>369</v>
      </c>
      <c r="C237" s="188" t="s">
        <v>370</v>
      </c>
      <c r="D237" s="179" t="s">
        <v>123</v>
      </c>
      <c r="E237" s="181">
        <v>6</v>
      </c>
      <c r="F237" s="183"/>
      <c r="G237" s="184">
        <f>ROUND(E237*F237,2)</f>
        <v>0</v>
      </c>
      <c r="H237" s="185" t="s">
        <v>110</v>
      </c>
      <c r="I237" s="199" t="s">
        <v>111</v>
      </c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 t="s">
        <v>112</v>
      </c>
      <c r="AF237" s="163"/>
      <c r="AG237" s="163"/>
      <c r="AH237" s="163"/>
      <c r="AI237" s="163"/>
      <c r="AJ237" s="163"/>
      <c r="AK237" s="163"/>
      <c r="AL237" s="163"/>
      <c r="AM237" s="163">
        <v>15</v>
      </c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>
      <c r="A238" s="196">
        <v>99</v>
      </c>
      <c r="B238" s="176" t="s">
        <v>371</v>
      </c>
      <c r="C238" s="188" t="s">
        <v>372</v>
      </c>
      <c r="D238" s="179" t="s">
        <v>123</v>
      </c>
      <c r="E238" s="181">
        <v>6</v>
      </c>
      <c r="F238" s="183"/>
      <c r="G238" s="184">
        <f>ROUND(E238*F238,2)</f>
        <v>0</v>
      </c>
      <c r="H238" s="185" t="s">
        <v>110</v>
      </c>
      <c r="I238" s="199" t="s">
        <v>111</v>
      </c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 t="s">
        <v>112</v>
      </c>
      <c r="AF238" s="163"/>
      <c r="AG238" s="163"/>
      <c r="AH238" s="163"/>
      <c r="AI238" s="163"/>
      <c r="AJ238" s="163"/>
      <c r="AK238" s="163"/>
      <c r="AL238" s="163"/>
      <c r="AM238" s="163">
        <v>15</v>
      </c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>
      <c r="A239" s="197"/>
      <c r="B239" s="259" t="s">
        <v>373</v>
      </c>
      <c r="C239" s="260"/>
      <c r="D239" s="261"/>
      <c r="E239" s="262"/>
      <c r="F239" s="263"/>
      <c r="G239" s="264"/>
      <c r="H239" s="185"/>
      <c r="I239" s="199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  <c r="AC239" s="163">
        <v>0</v>
      </c>
      <c r="AD239" s="163"/>
      <c r="AE239" s="163"/>
      <c r="AF239" s="163"/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ht="22.5" outlineLevel="1">
      <c r="A240" s="196">
        <v>100</v>
      </c>
      <c r="B240" s="176" t="s">
        <v>374</v>
      </c>
      <c r="C240" s="188" t="s">
        <v>375</v>
      </c>
      <c r="D240" s="179" t="s">
        <v>123</v>
      </c>
      <c r="E240" s="181">
        <v>20</v>
      </c>
      <c r="F240" s="183"/>
      <c r="G240" s="184">
        <f>ROUND(E240*F240,2)</f>
        <v>0</v>
      </c>
      <c r="H240" s="185" t="s">
        <v>110</v>
      </c>
      <c r="I240" s="199" t="s">
        <v>111</v>
      </c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 t="s">
        <v>112</v>
      </c>
      <c r="AF240" s="163"/>
      <c r="AG240" s="163"/>
      <c r="AH240" s="163"/>
      <c r="AI240" s="163"/>
      <c r="AJ240" s="163"/>
      <c r="AK240" s="163"/>
      <c r="AL240" s="163"/>
      <c r="AM240" s="163">
        <v>15</v>
      </c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 outlineLevel="1">
      <c r="A241" s="197"/>
      <c r="B241" s="259" t="s">
        <v>376</v>
      </c>
      <c r="C241" s="260"/>
      <c r="D241" s="261"/>
      <c r="E241" s="262"/>
      <c r="F241" s="263"/>
      <c r="G241" s="264"/>
      <c r="H241" s="185"/>
      <c r="I241" s="199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  <c r="AC241" s="163">
        <v>0</v>
      </c>
      <c r="AD241" s="163"/>
      <c r="AE241" s="163"/>
      <c r="AF241" s="163"/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</row>
    <row r="242" spans="1:60" outlineLevel="1">
      <c r="A242" s="196">
        <v>101</v>
      </c>
      <c r="B242" s="176" t="s">
        <v>377</v>
      </c>
      <c r="C242" s="188" t="s">
        <v>378</v>
      </c>
      <c r="D242" s="179" t="s">
        <v>123</v>
      </c>
      <c r="E242" s="181">
        <v>21</v>
      </c>
      <c r="F242" s="183"/>
      <c r="G242" s="184">
        <f t="shared" ref="G242:G250" si="3">ROUND(E242*F242,2)</f>
        <v>0</v>
      </c>
      <c r="H242" s="185" t="s">
        <v>110</v>
      </c>
      <c r="I242" s="199" t="s">
        <v>111</v>
      </c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 t="s">
        <v>112</v>
      </c>
      <c r="AF242" s="163"/>
      <c r="AG242" s="163"/>
      <c r="AH242" s="163"/>
      <c r="AI242" s="163"/>
      <c r="AJ242" s="163"/>
      <c r="AK242" s="163"/>
      <c r="AL242" s="163"/>
      <c r="AM242" s="163">
        <v>15</v>
      </c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>
      <c r="A243" s="196">
        <v>102</v>
      </c>
      <c r="B243" s="176" t="s">
        <v>379</v>
      </c>
      <c r="C243" s="188" t="s">
        <v>380</v>
      </c>
      <c r="D243" s="179" t="s">
        <v>123</v>
      </c>
      <c r="E243" s="181">
        <v>5</v>
      </c>
      <c r="F243" s="183"/>
      <c r="G243" s="184">
        <f t="shared" si="3"/>
        <v>0</v>
      </c>
      <c r="H243" s="185"/>
      <c r="I243" s="199" t="s">
        <v>104</v>
      </c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 t="s">
        <v>105</v>
      </c>
      <c r="AF243" s="163">
        <v>1</v>
      </c>
      <c r="AG243" s="163"/>
      <c r="AH243" s="163"/>
      <c r="AI243" s="163"/>
      <c r="AJ243" s="163"/>
      <c r="AK243" s="163"/>
      <c r="AL243" s="163"/>
      <c r="AM243" s="163">
        <v>15</v>
      </c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ht="22.5" outlineLevel="1">
      <c r="A244" s="196">
        <v>103</v>
      </c>
      <c r="B244" s="176" t="s">
        <v>381</v>
      </c>
      <c r="C244" s="188" t="s">
        <v>382</v>
      </c>
      <c r="D244" s="179" t="s">
        <v>123</v>
      </c>
      <c r="E244" s="181">
        <v>44</v>
      </c>
      <c r="F244" s="183"/>
      <c r="G244" s="184">
        <f t="shared" si="3"/>
        <v>0</v>
      </c>
      <c r="H244" s="185"/>
      <c r="I244" s="199" t="s">
        <v>104</v>
      </c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105</v>
      </c>
      <c r="AF244" s="163">
        <v>1</v>
      </c>
      <c r="AG244" s="163"/>
      <c r="AH244" s="163"/>
      <c r="AI244" s="163"/>
      <c r="AJ244" s="163"/>
      <c r="AK244" s="163"/>
      <c r="AL244" s="163"/>
      <c r="AM244" s="163">
        <v>15</v>
      </c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>
      <c r="A245" s="196">
        <v>104</v>
      </c>
      <c r="B245" s="176" t="s">
        <v>383</v>
      </c>
      <c r="C245" s="188" t="s">
        <v>384</v>
      </c>
      <c r="D245" s="179" t="s">
        <v>123</v>
      </c>
      <c r="E245" s="181">
        <v>6</v>
      </c>
      <c r="F245" s="183"/>
      <c r="G245" s="184">
        <f t="shared" si="3"/>
        <v>0</v>
      </c>
      <c r="H245" s="185"/>
      <c r="I245" s="199" t="s">
        <v>104</v>
      </c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 t="s">
        <v>105</v>
      </c>
      <c r="AF245" s="163">
        <v>1</v>
      </c>
      <c r="AG245" s="163"/>
      <c r="AH245" s="163"/>
      <c r="AI245" s="163"/>
      <c r="AJ245" s="163"/>
      <c r="AK245" s="163"/>
      <c r="AL245" s="163"/>
      <c r="AM245" s="163">
        <v>15</v>
      </c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>
      <c r="A246" s="196">
        <v>105</v>
      </c>
      <c r="B246" s="176" t="s">
        <v>385</v>
      </c>
      <c r="C246" s="188" t="s">
        <v>386</v>
      </c>
      <c r="D246" s="179" t="s">
        <v>123</v>
      </c>
      <c r="E246" s="181">
        <v>6</v>
      </c>
      <c r="F246" s="183"/>
      <c r="G246" s="184">
        <f t="shared" si="3"/>
        <v>0</v>
      </c>
      <c r="H246" s="185"/>
      <c r="I246" s="199" t="s">
        <v>104</v>
      </c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 t="s">
        <v>105</v>
      </c>
      <c r="AF246" s="163">
        <v>1</v>
      </c>
      <c r="AG246" s="163"/>
      <c r="AH246" s="163"/>
      <c r="AI246" s="163"/>
      <c r="AJ246" s="163"/>
      <c r="AK246" s="163"/>
      <c r="AL246" s="163"/>
      <c r="AM246" s="163">
        <v>15</v>
      </c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>
      <c r="A247" s="196">
        <v>106</v>
      </c>
      <c r="B247" s="176" t="s">
        <v>387</v>
      </c>
      <c r="C247" s="188" t="s">
        <v>388</v>
      </c>
      <c r="D247" s="179" t="s">
        <v>123</v>
      </c>
      <c r="E247" s="181">
        <v>95</v>
      </c>
      <c r="F247" s="183"/>
      <c r="G247" s="184">
        <f t="shared" si="3"/>
        <v>0</v>
      </c>
      <c r="H247" s="185"/>
      <c r="I247" s="199" t="s">
        <v>104</v>
      </c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 t="s">
        <v>105</v>
      </c>
      <c r="AF247" s="163">
        <v>1</v>
      </c>
      <c r="AG247" s="163"/>
      <c r="AH247" s="163"/>
      <c r="AI247" s="163"/>
      <c r="AJ247" s="163"/>
      <c r="AK247" s="163"/>
      <c r="AL247" s="163"/>
      <c r="AM247" s="163">
        <v>15</v>
      </c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ht="22.5" outlineLevel="1">
      <c r="A248" s="196">
        <v>107</v>
      </c>
      <c r="B248" s="176" t="s">
        <v>389</v>
      </c>
      <c r="C248" s="188" t="s">
        <v>390</v>
      </c>
      <c r="D248" s="179" t="s">
        <v>123</v>
      </c>
      <c r="E248" s="181">
        <v>5</v>
      </c>
      <c r="F248" s="183"/>
      <c r="G248" s="184">
        <f t="shared" si="3"/>
        <v>0</v>
      </c>
      <c r="H248" s="185"/>
      <c r="I248" s="199" t="s">
        <v>104</v>
      </c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 t="s">
        <v>105</v>
      </c>
      <c r="AF248" s="163">
        <v>1</v>
      </c>
      <c r="AG248" s="163"/>
      <c r="AH248" s="163"/>
      <c r="AI248" s="163"/>
      <c r="AJ248" s="163"/>
      <c r="AK248" s="163"/>
      <c r="AL248" s="163"/>
      <c r="AM248" s="163">
        <v>15</v>
      </c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</row>
    <row r="249" spans="1:60" ht="22.5" outlineLevel="1">
      <c r="A249" s="196">
        <v>108</v>
      </c>
      <c r="B249" s="176" t="s">
        <v>391</v>
      </c>
      <c r="C249" s="188" t="s">
        <v>392</v>
      </c>
      <c r="D249" s="179" t="s">
        <v>123</v>
      </c>
      <c r="E249" s="181">
        <v>12</v>
      </c>
      <c r="F249" s="183"/>
      <c r="G249" s="184">
        <f t="shared" si="3"/>
        <v>0</v>
      </c>
      <c r="H249" s="185" t="s">
        <v>133</v>
      </c>
      <c r="I249" s="199" t="s">
        <v>111</v>
      </c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 t="s">
        <v>112</v>
      </c>
      <c r="AF249" s="163"/>
      <c r="AG249" s="163"/>
      <c r="AH249" s="163"/>
      <c r="AI249" s="163"/>
      <c r="AJ249" s="163"/>
      <c r="AK249" s="163"/>
      <c r="AL249" s="163"/>
      <c r="AM249" s="163">
        <v>15</v>
      </c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ht="22.5" outlineLevel="1">
      <c r="A250" s="196">
        <v>109</v>
      </c>
      <c r="B250" s="176" t="s">
        <v>393</v>
      </c>
      <c r="C250" s="188" t="s">
        <v>394</v>
      </c>
      <c r="D250" s="179" t="s">
        <v>123</v>
      </c>
      <c r="E250" s="181">
        <v>12</v>
      </c>
      <c r="F250" s="183"/>
      <c r="G250" s="184">
        <f t="shared" si="3"/>
        <v>0</v>
      </c>
      <c r="H250" s="185" t="s">
        <v>133</v>
      </c>
      <c r="I250" s="199" t="s">
        <v>111</v>
      </c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112</v>
      </c>
      <c r="AF250" s="163"/>
      <c r="AG250" s="163"/>
      <c r="AH250" s="163"/>
      <c r="AI250" s="163"/>
      <c r="AJ250" s="163"/>
      <c r="AK250" s="163"/>
      <c r="AL250" s="163"/>
      <c r="AM250" s="163">
        <v>15</v>
      </c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outlineLevel="1">
      <c r="A251" s="197"/>
      <c r="B251" s="259" t="s">
        <v>395</v>
      </c>
      <c r="C251" s="260"/>
      <c r="D251" s="261"/>
      <c r="E251" s="262"/>
      <c r="F251" s="263"/>
      <c r="G251" s="264"/>
      <c r="H251" s="185"/>
      <c r="I251" s="199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  <c r="AC251" s="163">
        <v>0</v>
      </c>
      <c r="AD251" s="163"/>
      <c r="AE251" s="163"/>
      <c r="AF251" s="163"/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>
      <c r="A252" s="197"/>
      <c r="B252" s="259" t="s">
        <v>300</v>
      </c>
      <c r="C252" s="260"/>
      <c r="D252" s="261"/>
      <c r="E252" s="262"/>
      <c r="F252" s="263"/>
      <c r="G252" s="264"/>
      <c r="H252" s="185"/>
      <c r="I252" s="199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 t="s">
        <v>140</v>
      </c>
      <c r="AF252" s="163"/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>
      <c r="A253" s="196">
        <v>110</v>
      </c>
      <c r="B253" s="176" t="s">
        <v>396</v>
      </c>
      <c r="C253" s="188" t="s">
        <v>188</v>
      </c>
      <c r="D253" s="179" t="s">
        <v>189</v>
      </c>
      <c r="E253" s="181">
        <v>1.71739</v>
      </c>
      <c r="F253" s="183"/>
      <c r="G253" s="184">
        <f>ROUND(E253*F253,2)</f>
        <v>0</v>
      </c>
      <c r="H253" s="185" t="s">
        <v>110</v>
      </c>
      <c r="I253" s="199" t="s">
        <v>111</v>
      </c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 t="s">
        <v>112</v>
      </c>
      <c r="AF253" s="163"/>
      <c r="AG253" s="163"/>
      <c r="AH253" s="163"/>
      <c r="AI253" s="163"/>
      <c r="AJ253" s="163"/>
      <c r="AK253" s="163"/>
      <c r="AL253" s="163"/>
      <c r="AM253" s="163">
        <v>15</v>
      </c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>
      <c r="A254" s="197"/>
      <c r="B254" s="259" t="s">
        <v>397</v>
      </c>
      <c r="C254" s="260"/>
      <c r="D254" s="261"/>
      <c r="E254" s="262"/>
      <c r="F254" s="263"/>
      <c r="G254" s="264"/>
      <c r="H254" s="185"/>
      <c r="I254" s="199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  <c r="AC254" s="163">
        <v>1</v>
      </c>
      <c r="AD254" s="163"/>
      <c r="AE254" s="163"/>
      <c r="AF254" s="163"/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outlineLevel="1">
      <c r="A255" s="197"/>
      <c r="B255" s="259" t="s">
        <v>398</v>
      </c>
      <c r="C255" s="260"/>
      <c r="D255" s="261"/>
      <c r="E255" s="262"/>
      <c r="F255" s="263"/>
      <c r="G255" s="264"/>
      <c r="H255" s="185"/>
      <c r="I255" s="199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163">
        <v>2</v>
      </c>
      <c r="AD255" s="163"/>
      <c r="AE255" s="163"/>
      <c r="AF255" s="163"/>
      <c r="AG255" s="163"/>
      <c r="AH255" s="163"/>
      <c r="AI255" s="163"/>
      <c r="AJ255" s="163"/>
      <c r="AK255" s="163"/>
      <c r="AL255" s="163"/>
      <c r="AM255" s="163"/>
      <c r="AN255" s="163"/>
      <c r="AO255" s="163"/>
      <c r="AP255" s="163"/>
      <c r="AQ255" s="163"/>
      <c r="AR255" s="163"/>
      <c r="AS255" s="163"/>
      <c r="AT255" s="163"/>
      <c r="AU255" s="163"/>
      <c r="AV255" s="163"/>
      <c r="AW255" s="163"/>
      <c r="AX255" s="163"/>
      <c r="AY255" s="163"/>
      <c r="AZ255" s="163"/>
      <c r="BA255" s="163"/>
      <c r="BB255" s="163"/>
      <c r="BC255" s="163"/>
      <c r="BD255" s="163"/>
      <c r="BE255" s="163"/>
      <c r="BF255" s="163"/>
      <c r="BG255" s="163"/>
      <c r="BH255" s="163"/>
    </row>
    <row r="256" spans="1:60" outlineLevel="1">
      <c r="A256" s="196">
        <v>111</v>
      </c>
      <c r="B256" s="176" t="s">
        <v>399</v>
      </c>
      <c r="C256" s="188" t="s">
        <v>192</v>
      </c>
      <c r="D256" s="179" t="s">
        <v>189</v>
      </c>
      <c r="E256" s="181">
        <v>1.71739</v>
      </c>
      <c r="F256" s="183"/>
      <c r="G256" s="184">
        <f>ROUND(E256*F256,2)</f>
        <v>0</v>
      </c>
      <c r="H256" s="185" t="s">
        <v>110</v>
      </c>
      <c r="I256" s="199" t="s">
        <v>111</v>
      </c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 t="s">
        <v>112</v>
      </c>
      <c r="AF256" s="163"/>
      <c r="AG256" s="163"/>
      <c r="AH256" s="163"/>
      <c r="AI256" s="163"/>
      <c r="AJ256" s="163"/>
      <c r="AK256" s="163"/>
      <c r="AL256" s="163"/>
      <c r="AM256" s="163">
        <v>15</v>
      </c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>
      <c r="A257" s="195" t="s">
        <v>100</v>
      </c>
      <c r="B257" s="175" t="s">
        <v>82</v>
      </c>
      <c r="C257" s="187" t="s">
        <v>83</v>
      </c>
      <c r="D257" s="178"/>
      <c r="E257" s="180"/>
      <c r="F257" s="265">
        <f>SUM(G258:G269)</f>
        <v>0</v>
      </c>
      <c r="G257" s="266"/>
      <c r="H257" s="182"/>
      <c r="I257" s="198"/>
      <c r="AE257" t="s">
        <v>101</v>
      </c>
    </row>
    <row r="258" spans="1:60" outlineLevel="1">
      <c r="A258" s="197"/>
      <c r="B258" s="267" t="s">
        <v>400</v>
      </c>
      <c r="C258" s="268"/>
      <c r="D258" s="269"/>
      <c r="E258" s="270"/>
      <c r="F258" s="271"/>
      <c r="G258" s="272"/>
      <c r="H258" s="185"/>
      <c r="I258" s="199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  <c r="AC258" s="163">
        <v>0</v>
      </c>
      <c r="AD258" s="163"/>
      <c r="AE258" s="163"/>
      <c r="AF258" s="163"/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>
      <c r="A259" s="196">
        <v>112</v>
      </c>
      <c r="B259" s="176" t="s">
        <v>401</v>
      </c>
      <c r="C259" s="188" t="s">
        <v>402</v>
      </c>
      <c r="D259" s="179" t="s">
        <v>403</v>
      </c>
      <c r="E259" s="181">
        <v>1</v>
      </c>
      <c r="F259" s="183"/>
      <c r="G259" s="184">
        <f>ROUND(E259*F259,2)</f>
        <v>0</v>
      </c>
      <c r="H259" s="185" t="s">
        <v>404</v>
      </c>
      <c r="I259" s="199" t="s">
        <v>111</v>
      </c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112</v>
      </c>
      <c r="AF259" s="163"/>
      <c r="AG259" s="163"/>
      <c r="AH259" s="163"/>
      <c r="AI259" s="163"/>
      <c r="AJ259" s="163"/>
      <c r="AK259" s="163"/>
      <c r="AL259" s="163"/>
      <c r="AM259" s="163">
        <v>15</v>
      </c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outlineLevel="1">
      <c r="A260" s="197"/>
      <c r="B260" s="177"/>
      <c r="C260" s="254" t="s">
        <v>405</v>
      </c>
      <c r="D260" s="255"/>
      <c r="E260" s="256"/>
      <c r="F260" s="257"/>
      <c r="G260" s="258"/>
      <c r="H260" s="185"/>
      <c r="I260" s="199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/>
      <c r="AF260" s="163"/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8" t="str">
        <f>C260</f>
        <v>Veškeré náklady spojené s vybudováním, provozem a odstraněním zařízení staveniště.</v>
      </c>
      <c r="BB260" s="163"/>
      <c r="BC260" s="163"/>
      <c r="BD260" s="163"/>
      <c r="BE260" s="163"/>
      <c r="BF260" s="163"/>
      <c r="BG260" s="163"/>
      <c r="BH260" s="163"/>
    </row>
    <row r="261" spans="1:60" outlineLevel="1">
      <c r="A261" s="196">
        <v>113</v>
      </c>
      <c r="B261" s="176" t="s">
        <v>406</v>
      </c>
      <c r="C261" s="188" t="s">
        <v>407</v>
      </c>
      <c r="D261" s="179" t="s">
        <v>403</v>
      </c>
      <c r="E261" s="181">
        <v>1</v>
      </c>
      <c r="F261" s="183"/>
      <c r="G261" s="184">
        <f>ROUND(E261*F261,2)</f>
        <v>0</v>
      </c>
      <c r="H261" s="185"/>
      <c r="I261" s="199" t="s">
        <v>111</v>
      </c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  <c r="AC261" s="163"/>
      <c r="AD261" s="163"/>
      <c r="AE261" s="163" t="s">
        <v>112</v>
      </c>
      <c r="AF261" s="163"/>
      <c r="AG261" s="163"/>
      <c r="AH261" s="163"/>
      <c r="AI261" s="163"/>
      <c r="AJ261" s="163"/>
      <c r="AK261" s="163"/>
      <c r="AL261" s="163"/>
      <c r="AM261" s="163">
        <v>15</v>
      </c>
      <c r="AN261" s="163"/>
      <c r="AO261" s="163"/>
      <c r="AP261" s="163"/>
      <c r="AQ261" s="163"/>
      <c r="AR261" s="163"/>
      <c r="AS261" s="163"/>
      <c r="AT261" s="163"/>
      <c r="AU261" s="163"/>
      <c r="AV261" s="163"/>
      <c r="AW261" s="163"/>
      <c r="AX261" s="163"/>
      <c r="AY261" s="163"/>
      <c r="AZ261" s="163"/>
      <c r="BA261" s="163"/>
      <c r="BB261" s="163"/>
      <c r="BC261" s="163"/>
      <c r="BD261" s="163"/>
      <c r="BE261" s="163"/>
      <c r="BF261" s="163"/>
      <c r="BG261" s="163"/>
      <c r="BH261" s="163"/>
    </row>
    <row r="262" spans="1:60" ht="33.75" outlineLevel="1">
      <c r="A262" s="197"/>
      <c r="B262" s="177"/>
      <c r="C262" s="254" t="s">
        <v>408</v>
      </c>
      <c r="D262" s="255"/>
      <c r="E262" s="256"/>
      <c r="F262" s="257"/>
      <c r="G262" s="258"/>
      <c r="H262" s="185"/>
      <c r="I262" s="199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/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8" t="str">
        <f>C262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62" s="163"/>
      <c r="BC262" s="163"/>
      <c r="BD262" s="163"/>
      <c r="BE262" s="163"/>
      <c r="BF262" s="163"/>
      <c r="BG262" s="163"/>
      <c r="BH262" s="163"/>
    </row>
    <row r="263" spans="1:60" outlineLevel="1">
      <c r="A263" s="196">
        <v>114</v>
      </c>
      <c r="B263" s="176" t="s">
        <v>409</v>
      </c>
      <c r="C263" s="188" t="s">
        <v>410</v>
      </c>
      <c r="D263" s="179" t="s">
        <v>403</v>
      </c>
      <c r="E263" s="181">
        <v>1</v>
      </c>
      <c r="F263" s="183"/>
      <c r="G263" s="184">
        <f>ROUND(E263*F263,2)</f>
        <v>0</v>
      </c>
      <c r="H263" s="185"/>
      <c r="I263" s="199" t="s">
        <v>111</v>
      </c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 t="s">
        <v>112</v>
      </c>
      <c r="AF263" s="163"/>
      <c r="AG263" s="163"/>
      <c r="AH263" s="163"/>
      <c r="AI263" s="163"/>
      <c r="AJ263" s="163"/>
      <c r="AK263" s="163"/>
      <c r="AL263" s="163"/>
      <c r="AM263" s="163">
        <v>15</v>
      </c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</row>
    <row r="264" spans="1:60" ht="22.5" outlineLevel="1">
      <c r="A264" s="197"/>
      <c r="B264" s="177"/>
      <c r="C264" s="254" t="s">
        <v>411</v>
      </c>
      <c r="D264" s="255"/>
      <c r="E264" s="256"/>
      <c r="F264" s="257"/>
      <c r="G264" s="258"/>
      <c r="H264" s="185"/>
      <c r="I264" s="199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/>
      <c r="AF264" s="163"/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8" t="str">
        <f>C264</f>
        <v>Náklady na ztížené provádění stavebních prací v důsledku nepřerušeného provozu na staveništi nebo v případech nepřerušeného provozu v objektech v nichž se stavební práce provádí.</v>
      </c>
      <c r="BB264" s="163"/>
      <c r="BC264" s="163"/>
      <c r="BD264" s="163"/>
      <c r="BE264" s="163"/>
      <c r="BF264" s="163"/>
      <c r="BG264" s="163"/>
      <c r="BH264" s="163"/>
    </row>
    <row r="265" spans="1:60" outlineLevel="1">
      <c r="A265" s="196">
        <v>115</v>
      </c>
      <c r="B265" s="176" t="s">
        <v>412</v>
      </c>
      <c r="C265" s="188" t="s">
        <v>413</v>
      </c>
      <c r="D265" s="179" t="s">
        <v>403</v>
      </c>
      <c r="E265" s="181">
        <v>1</v>
      </c>
      <c r="F265" s="183"/>
      <c r="G265" s="184">
        <f>ROUND(E265*F265,2)</f>
        <v>0</v>
      </c>
      <c r="H265" s="185"/>
      <c r="I265" s="199" t="s">
        <v>104</v>
      </c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 t="s">
        <v>105</v>
      </c>
      <c r="AF265" s="163">
        <v>99</v>
      </c>
      <c r="AG265" s="163"/>
      <c r="AH265" s="163"/>
      <c r="AI265" s="163"/>
      <c r="AJ265" s="163"/>
      <c r="AK265" s="163"/>
      <c r="AL265" s="163"/>
      <c r="AM265" s="163">
        <v>15</v>
      </c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</row>
    <row r="266" spans="1:60" outlineLevel="1">
      <c r="A266" s="196">
        <v>116</v>
      </c>
      <c r="B266" s="176" t="s">
        <v>414</v>
      </c>
      <c r="C266" s="188" t="s">
        <v>415</v>
      </c>
      <c r="D266" s="179" t="s">
        <v>403</v>
      </c>
      <c r="E266" s="181">
        <v>1</v>
      </c>
      <c r="F266" s="183"/>
      <c r="G266" s="184">
        <f>ROUND(E266*F266,2)</f>
        <v>0</v>
      </c>
      <c r="H266" s="185"/>
      <c r="I266" s="199" t="s">
        <v>104</v>
      </c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 t="s">
        <v>105</v>
      </c>
      <c r="AF266" s="163">
        <v>99</v>
      </c>
      <c r="AG266" s="163"/>
      <c r="AH266" s="163"/>
      <c r="AI266" s="163"/>
      <c r="AJ266" s="163"/>
      <c r="AK266" s="163"/>
      <c r="AL266" s="163"/>
      <c r="AM266" s="163">
        <v>15</v>
      </c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</row>
    <row r="267" spans="1:60" outlineLevel="1">
      <c r="A267" s="196">
        <v>117</v>
      </c>
      <c r="B267" s="176" t="s">
        <v>416</v>
      </c>
      <c r="C267" s="188" t="s">
        <v>417</v>
      </c>
      <c r="D267" s="179" t="s">
        <v>103</v>
      </c>
      <c r="E267" s="181">
        <v>1</v>
      </c>
      <c r="F267" s="183"/>
      <c r="G267" s="184">
        <f>ROUND(E267*F267,2)</f>
        <v>0</v>
      </c>
      <c r="H267" s="185"/>
      <c r="I267" s="199" t="s">
        <v>104</v>
      </c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 t="s">
        <v>105</v>
      </c>
      <c r="AF267" s="163">
        <v>99</v>
      </c>
      <c r="AG267" s="163"/>
      <c r="AH267" s="163"/>
      <c r="AI267" s="163"/>
      <c r="AJ267" s="163"/>
      <c r="AK267" s="163"/>
      <c r="AL267" s="163"/>
      <c r="AM267" s="163">
        <v>15</v>
      </c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</row>
    <row r="268" spans="1:60" outlineLevel="1">
      <c r="A268" s="196">
        <v>118</v>
      </c>
      <c r="B268" s="176" t="s">
        <v>418</v>
      </c>
      <c r="C268" s="188" t="s">
        <v>419</v>
      </c>
      <c r="D268" s="179" t="s">
        <v>103</v>
      </c>
      <c r="E268" s="181">
        <v>1</v>
      </c>
      <c r="F268" s="183"/>
      <c r="G268" s="184">
        <f>ROUND(E268*F268,2)</f>
        <v>0</v>
      </c>
      <c r="H268" s="185"/>
      <c r="I268" s="199" t="s">
        <v>104</v>
      </c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 t="s">
        <v>105</v>
      </c>
      <c r="AF268" s="163">
        <v>99</v>
      </c>
      <c r="AG268" s="163"/>
      <c r="AH268" s="163"/>
      <c r="AI268" s="163"/>
      <c r="AJ268" s="163"/>
      <c r="AK268" s="163"/>
      <c r="AL268" s="163"/>
      <c r="AM268" s="163">
        <v>15</v>
      </c>
      <c r="AN268" s="163"/>
      <c r="AO268" s="163"/>
      <c r="AP268" s="163"/>
      <c r="AQ268" s="163"/>
      <c r="AR268" s="163"/>
      <c r="AS268" s="163"/>
      <c r="AT268" s="163"/>
      <c r="AU268" s="163"/>
      <c r="AV268" s="163"/>
      <c r="AW268" s="163"/>
      <c r="AX268" s="163"/>
      <c r="AY268" s="163"/>
      <c r="AZ268" s="163"/>
      <c r="BA268" s="163"/>
      <c r="BB268" s="163"/>
      <c r="BC268" s="163"/>
      <c r="BD268" s="163"/>
      <c r="BE268" s="163"/>
      <c r="BF268" s="163"/>
      <c r="BG268" s="163"/>
      <c r="BH268" s="163"/>
    </row>
    <row r="269" spans="1:60" ht="13.5" outlineLevel="1" thickBot="1">
      <c r="A269" s="205">
        <v>119</v>
      </c>
      <c r="B269" s="206" t="s">
        <v>420</v>
      </c>
      <c r="C269" s="207" t="s">
        <v>421</v>
      </c>
      <c r="D269" s="208" t="s">
        <v>103</v>
      </c>
      <c r="E269" s="209">
        <v>1</v>
      </c>
      <c r="F269" s="210"/>
      <c r="G269" s="211">
        <f>ROUND(E269*F269,2)</f>
        <v>0</v>
      </c>
      <c r="H269" s="212"/>
      <c r="I269" s="213" t="s">
        <v>104</v>
      </c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 t="s">
        <v>105</v>
      </c>
      <c r="AF269" s="163">
        <v>99</v>
      </c>
      <c r="AG269" s="163"/>
      <c r="AH269" s="163"/>
      <c r="AI269" s="163"/>
      <c r="AJ269" s="163"/>
      <c r="AK269" s="163"/>
      <c r="AL269" s="163"/>
      <c r="AM269" s="163">
        <v>15</v>
      </c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</row>
    <row r="270" spans="1:60" hidden="1">
      <c r="A270" s="54"/>
      <c r="B270" s="61" t="s">
        <v>423</v>
      </c>
      <c r="C270" s="189" t="s">
        <v>423</v>
      </c>
      <c r="D270" s="166"/>
      <c r="E270" s="164"/>
      <c r="F270" s="164"/>
      <c r="G270" s="164"/>
      <c r="H270" s="164"/>
      <c r="I270" s="165"/>
    </row>
    <row r="271" spans="1:60" hidden="1">
      <c r="A271" s="190"/>
      <c r="B271" s="191" t="s">
        <v>422</v>
      </c>
      <c r="C271" s="192"/>
      <c r="D271" s="193"/>
      <c r="E271" s="190"/>
      <c r="F271" s="190"/>
      <c r="G271" s="194">
        <f>F8+F10+F29+F72+F184+F257</f>
        <v>0</v>
      </c>
      <c r="H271" s="46"/>
      <c r="I271" s="46"/>
      <c r="AN271">
        <v>15</v>
      </c>
      <c r="AO271">
        <v>21</v>
      </c>
    </row>
    <row r="272" spans="1:60">
      <c r="A272" s="46"/>
      <c r="B272" s="186"/>
      <c r="C272" s="186"/>
      <c r="D272" s="142"/>
      <c r="E272" s="46"/>
      <c r="F272" s="46"/>
      <c r="G272" s="46"/>
      <c r="H272" s="46"/>
      <c r="I272" s="46"/>
      <c r="AN272">
        <f>SUMIF(AM8:AM271,AN271,G8:G271)</f>
        <v>0</v>
      </c>
      <c r="AO272">
        <f>SUMIF(AM8:AM271,AO271,G8:G271)</f>
        <v>0</v>
      </c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8879" sheet="1" objects="1" scenarios="1"/>
  <mergeCells count="145">
    <mergeCell ref="C15:G15"/>
    <mergeCell ref="C17:G17"/>
    <mergeCell ref="C19:G19"/>
    <mergeCell ref="B20:G20"/>
    <mergeCell ref="B22:G22"/>
    <mergeCell ref="F29:G29"/>
    <mergeCell ref="A1:G1"/>
    <mergeCell ref="C7:G7"/>
    <mergeCell ref="F8:G8"/>
    <mergeCell ref="F10:G10"/>
    <mergeCell ref="B11:G11"/>
    <mergeCell ref="C13:G13"/>
    <mergeCell ref="C42:G42"/>
    <mergeCell ref="C44:G44"/>
    <mergeCell ref="B45:G45"/>
    <mergeCell ref="B46:G46"/>
    <mergeCell ref="B50:G50"/>
    <mergeCell ref="B52:G52"/>
    <mergeCell ref="B30:G30"/>
    <mergeCell ref="B31:G31"/>
    <mergeCell ref="B34:G34"/>
    <mergeCell ref="B36:G36"/>
    <mergeCell ref="C38:G38"/>
    <mergeCell ref="C40:G40"/>
    <mergeCell ref="B62:G62"/>
    <mergeCell ref="B67:G67"/>
    <mergeCell ref="B68:G68"/>
    <mergeCell ref="B70:G70"/>
    <mergeCell ref="F72:G72"/>
    <mergeCell ref="B73:G73"/>
    <mergeCell ref="B53:G53"/>
    <mergeCell ref="B54:G54"/>
    <mergeCell ref="B56:G56"/>
    <mergeCell ref="B57:G57"/>
    <mergeCell ref="B58:G58"/>
    <mergeCell ref="B60:G60"/>
    <mergeCell ref="C84:G84"/>
    <mergeCell ref="C86:G86"/>
    <mergeCell ref="C87:G87"/>
    <mergeCell ref="C89:G89"/>
    <mergeCell ref="C90:G90"/>
    <mergeCell ref="C92:G92"/>
    <mergeCell ref="B75:G75"/>
    <mergeCell ref="C77:G77"/>
    <mergeCell ref="C78:G78"/>
    <mergeCell ref="C80:G80"/>
    <mergeCell ref="C81:G81"/>
    <mergeCell ref="C83:G83"/>
    <mergeCell ref="B101:G101"/>
    <mergeCell ref="B102:G102"/>
    <mergeCell ref="C104:G104"/>
    <mergeCell ref="B105:G105"/>
    <mergeCell ref="B106:G106"/>
    <mergeCell ref="C108:G108"/>
    <mergeCell ref="C93:G93"/>
    <mergeCell ref="C95:G95"/>
    <mergeCell ref="C96:G96"/>
    <mergeCell ref="B97:G97"/>
    <mergeCell ref="B98:G98"/>
    <mergeCell ref="C100:G100"/>
    <mergeCell ref="B117:G117"/>
    <mergeCell ref="B118:G118"/>
    <mergeCell ref="C120:G120"/>
    <mergeCell ref="B121:G121"/>
    <mergeCell ref="B122:G122"/>
    <mergeCell ref="C124:G124"/>
    <mergeCell ref="B109:G109"/>
    <mergeCell ref="B110:G110"/>
    <mergeCell ref="C112:G112"/>
    <mergeCell ref="B113:G113"/>
    <mergeCell ref="B114:G114"/>
    <mergeCell ref="C116:G116"/>
    <mergeCell ref="B133:G133"/>
    <mergeCell ref="B134:G134"/>
    <mergeCell ref="C136:G136"/>
    <mergeCell ref="B137:G137"/>
    <mergeCell ref="B139:G139"/>
    <mergeCell ref="B140:G140"/>
    <mergeCell ref="B125:G125"/>
    <mergeCell ref="B126:G126"/>
    <mergeCell ref="C128:G128"/>
    <mergeCell ref="B129:G129"/>
    <mergeCell ref="B130:G130"/>
    <mergeCell ref="C132:G132"/>
    <mergeCell ref="B157:G157"/>
    <mergeCell ref="B158:G158"/>
    <mergeCell ref="B160:G160"/>
    <mergeCell ref="C162:G162"/>
    <mergeCell ref="B163:G163"/>
    <mergeCell ref="C165:G165"/>
    <mergeCell ref="B142:G142"/>
    <mergeCell ref="B143:G143"/>
    <mergeCell ref="B145:G145"/>
    <mergeCell ref="B152:G152"/>
    <mergeCell ref="B154:G154"/>
    <mergeCell ref="B155:G155"/>
    <mergeCell ref="F184:G184"/>
    <mergeCell ref="B185:G185"/>
    <mergeCell ref="B187:G187"/>
    <mergeCell ref="B189:G189"/>
    <mergeCell ref="B191:G191"/>
    <mergeCell ref="B193:G193"/>
    <mergeCell ref="B166:G166"/>
    <mergeCell ref="B168:G168"/>
    <mergeCell ref="B169:G169"/>
    <mergeCell ref="B179:G179"/>
    <mergeCell ref="B180:G180"/>
    <mergeCell ref="B182:G182"/>
    <mergeCell ref="B204:G204"/>
    <mergeCell ref="B205:G205"/>
    <mergeCell ref="C207:G207"/>
    <mergeCell ref="B208:G208"/>
    <mergeCell ref="B210:G210"/>
    <mergeCell ref="B211:G211"/>
    <mergeCell ref="B195:G195"/>
    <mergeCell ref="C197:G197"/>
    <mergeCell ref="B198:G198"/>
    <mergeCell ref="B199:G199"/>
    <mergeCell ref="C201:G201"/>
    <mergeCell ref="B202:G202"/>
    <mergeCell ref="C223:G223"/>
    <mergeCell ref="B224:G224"/>
    <mergeCell ref="B226:G226"/>
    <mergeCell ref="B228:G228"/>
    <mergeCell ref="B230:G230"/>
    <mergeCell ref="B232:G232"/>
    <mergeCell ref="B213:G213"/>
    <mergeCell ref="B214:G214"/>
    <mergeCell ref="B216:G216"/>
    <mergeCell ref="B218:G218"/>
    <mergeCell ref="B219:G219"/>
    <mergeCell ref="B221:G221"/>
    <mergeCell ref="C264:G264"/>
    <mergeCell ref="B254:G254"/>
    <mergeCell ref="B255:G255"/>
    <mergeCell ref="F257:G257"/>
    <mergeCell ref="B258:G258"/>
    <mergeCell ref="C260:G260"/>
    <mergeCell ref="C262:G262"/>
    <mergeCell ref="B234:G234"/>
    <mergeCell ref="B236:G236"/>
    <mergeCell ref="B239:G239"/>
    <mergeCell ref="B241:G241"/>
    <mergeCell ref="B251:G251"/>
    <mergeCell ref="B252:G25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20" sqref="C20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73" t="s">
        <v>94</v>
      </c>
      <c r="B1" s="273"/>
      <c r="C1" s="274"/>
      <c r="D1" s="273"/>
      <c r="E1" s="273"/>
      <c r="F1" s="273"/>
      <c r="G1" s="273"/>
      <c r="AC1" t="s">
        <v>97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85</v>
      </c>
    </row>
    <row r="4" spans="1:60" ht="13.5" thickBot="1">
      <c r="A4" s="153" t="s">
        <v>31</v>
      </c>
      <c r="B4" s="154" t="s">
        <v>43</v>
      </c>
      <c r="C4" s="171" t="s">
        <v>92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0" t="s">
        <v>95</v>
      </c>
      <c r="I6" s="174" t="s">
        <v>96</v>
      </c>
      <c r="J6" s="54"/>
    </row>
    <row r="7" spans="1:60">
      <c r="A7" s="201"/>
      <c r="B7" s="202" t="s">
        <v>98</v>
      </c>
      <c r="C7" s="275" t="s">
        <v>99</v>
      </c>
      <c r="D7" s="276"/>
      <c r="E7" s="277"/>
      <c r="F7" s="278"/>
      <c r="G7" s="278"/>
      <c r="H7" s="203"/>
      <c r="I7" s="204"/>
    </row>
    <row r="8" spans="1:60">
      <c r="A8" s="195" t="s">
        <v>100</v>
      </c>
      <c r="B8" s="175" t="s">
        <v>52</v>
      </c>
      <c r="C8" s="187" t="s">
        <v>53</v>
      </c>
      <c r="D8" s="178"/>
      <c r="E8" s="180"/>
      <c r="F8" s="279">
        <f>SUM(G9:G10)</f>
        <v>0</v>
      </c>
      <c r="G8" s="280"/>
      <c r="H8" s="182"/>
      <c r="I8" s="198"/>
      <c r="AE8" t="s">
        <v>101</v>
      </c>
    </row>
    <row r="9" spans="1:60" outlineLevel="1">
      <c r="A9" s="196">
        <v>1</v>
      </c>
      <c r="B9" s="176" t="s">
        <v>427</v>
      </c>
      <c r="C9" s="188" t="s">
        <v>428</v>
      </c>
      <c r="D9" s="179" t="s">
        <v>103</v>
      </c>
      <c r="E9" s="181">
        <v>1</v>
      </c>
      <c r="F9" s="183"/>
      <c r="G9" s="184">
        <f>ROUND(E9*F9,2)</f>
        <v>0</v>
      </c>
      <c r="H9" s="185"/>
      <c r="I9" s="199" t="s">
        <v>104</v>
      </c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105</v>
      </c>
      <c r="AF9" s="163">
        <v>1</v>
      </c>
      <c r="AG9" s="163"/>
      <c r="AH9" s="163"/>
      <c r="AI9" s="163"/>
      <c r="AJ9" s="163"/>
      <c r="AK9" s="163"/>
      <c r="AL9" s="163"/>
      <c r="AM9" s="163">
        <v>15</v>
      </c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6">
        <v>2</v>
      </c>
      <c r="B10" s="176" t="s">
        <v>429</v>
      </c>
      <c r="C10" s="188" t="s">
        <v>430</v>
      </c>
      <c r="D10" s="179" t="s">
        <v>103</v>
      </c>
      <c r="E10" s="181">
        <v>1</v>
      </c>
      <c r="F10" s="183"/>
      <c r="G10" s="184">
        <f>ROUND(E10*F10,2)</f>
        <v>0</v>
      </c>
      <c r="H10" s="185"/>
      <c r="I10" s="199" t="s">
        <v>104</v>
      </c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105</v>
      </c>
      <c r="AF10" s="163">
        <v>99</v>
      </c>
      <c r="AG10" s="163"/>
      <c r="AH10" s="163"/>
      <c r="AI10" s="163"/>
      <c r="AJ10" s="163"/>
      <c r="AK10" s="163"/>
      <c r="AL10" s="163"/>
      <c r="AM10" s="163">
        <v>15</v>
      </c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>
      <c r="A11" s="195" t="s">
        <v>100</v>
      </c>
      <c r="B11" s="175" t="s">
        <v>54</v>
      </c>
      <c r="C11" s="187" t="s">
        <v>55</v>
      </c>
      <c r="D11" s="178"/>
      <c r="E11" s="180"/>
      <c r="F11" s="265">
        <f>SUM(G12:G28)</f>
        <v>0</v>
      </c>
      <c r="G11" s="266"/>
      <c r="H11" s="182"/>
      <c r="I11" s="198"/>
      <c r="AE11" t="s">
        <v>101</v>
      </c>
    </row>
    <row r="12" spans="1:60" outlineLevel="1">
      <c r="A12" s="197"/>
      <c r="B12" s="267" t="s">
        <v>431</v>
      </c>
      <c r="C12" s="268"/>
      <c r="D12" s="269"/>
      <c r="E12" s="270"/>
      <c r="F12" s="271"/>
      <c r="G12" s="272"/>
      <c r="H12" s="185"/>
      <c r="I12" s="199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>
        <v>0</v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22.5" outlineLevel="1">
      <c r="A13" s="197"/>
      <c r="B13" s="259" t="s">
        <v>432</v>
      </c>
      <c r="C13" s="260"/>
      <c r="D13" s="261"/>
      <c r="E13" s="262"/>
      <c r="F13" s="263"/>
      <c r="G13" s="264"/>
      <c r="H13" s="185"/>
      <c r="I13" s="199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140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8" t="str">
        <f>B13</f>
        <v>jednoduché nebo příčky zděné do svislé dřevěné, cihelné, betonové nebo ocelové konstrukce na jakoukoliv maltu vápenocementovou (MVC) nebo cementovou (MC),</v>
      </c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7"/>
      <c r="B14" s="259" t="s">
        <v>433</v>
      </c>
      <c r="C14" s="260"/>
      <c r="D14" s="261"/>
      <c r="E14" s="262"/>
      <c r="F14" s="263"/>
      <c r="G14" s="264"/>
      <c r="H14" s="185"/>
      <c r="I14" s="199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>
        <v>1</v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6">
        <v>3</v>
      </c>
      <c r="B15" s="176" t="s">
        <v>434</v>
      </c>
      <c r="C15" s="188" t="s">
        <v>435</v>
      </c>
      <c r="D15" s="179" t="s">
        <v>436</v>
      </c>
      <c r="E15" s="181">
        <v>50</v>
      </c>
      <c r="F15" s="183"/>
      <c r="G15" s="184">
        <f>ROUND(E15*F15,2)</f>
        <v>0</v>
      </c>
      <c r="H15" s="185" t="s">
        <v>437</v>
      </c>
      <c r="I15" s="199" t="s">
        <v>111</v>
      </c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112</v>
      </c>
      <c r="AF15" s="163"/>
      <c r="AG15" s="163"/>
      <c r="AH15" s="163"/>
      <c r="AI15" s="163"/>
      <c r="AJ15" s="163"/>
      <c r="AK15" s="163"/>
      <c r="AL15" s="163"/>
      <c r="AM15" s="163">
        <v>15</v>
      </c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97"/>
      <c r="B16" s="177"/>
      <c r="C16" s="254" t="s">
        <v>438</v>
      </c>
      <c r="D16" s="255"/>
      <c r="E16" s="256"/>
      <c r="F16" s="257"/>
      <c r="G16" s="258"/>
      <c r="H16" s="185"/>
      <c r="I16" s="199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8" t="str">
        <f>C16</f>
        <v>Včetně pomocného lešení výšky do 1900 mm a pro zatížení do 1,5 kPa.</v>
      </c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/>
      <c r="B17" s="259" t="s">
        <v>439</v>
      </c>
      <c r="C17" s="260"/>
      <c r="D17" s="261"/>
      <c r="E17" s="262"/>
      <c r="F17" s="263"/>
      <c r="G17" s="264"/>
      <c r="H17" s="185"/>
      <c r="I17" s="199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0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7"/>
      <c r="B18" s="259" t="s">
        <v>440</v>
      </c>
      <c r="C18" s="260"/>
      <c r="D18" s="261"/>
      <c r="E18" s="262"/>
      <c r="F18" s="263"/>
      <c r="G18" s="264"/>
      <c r="H18" s="185"/>
      <c r="I18" s="199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140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7"/>
      <c r="B19" s="259" t="s">
        <v>441</v>
      </c>
      <c r="C19" s="260"/>
      <c r="D19" s="261"/>
      <c r="E19" s="262"/>
      <c r="F19" s="263"/>
      <c r="G19" s="264"/>
      <c r="H19" s="185"/>
      <c r="I19" s="199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>
        <v>1</v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6">
        <v>4</v>
      </c>
      <c r="B20" s="176" t="s">
        <v>442</v>
      </c>
      <c r="C20" s="188" t="s">
        <v>443</v>
      </c>
      <c r="D20" s="179" t="s">
        <v>436</v>
      </c>
      <c r="E20" s="181">
        <v>20</v>
      </c>
      <c r="F20" s="183"/>
      <c r="G20" s="184">
        <f>ROUND(E20*F20,2)</f>
        <v>0</v>
      </c>
      <c r="H20" s="185" t="s">
        <v>437</v>
      </c>
      <c r="I20" s="199" t="s">
        <v>111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112</v>
      </c>
      <c r="AF20" s="163"/>
      <c r="AG20" s="163"/>
      <c r="AH20" s="163"/>
      <c r="AI20" s="163"/>
      <c r="AJ20" s="163"/>
      <c r="AK20" s="163"/>
      <c r="AL20" s="163"/>
      <c r="AM20" s="163">
        <v>15</v>
      </c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7"/>
      <c r="B21" s="259" t="s">
        <v>439</v>
      </c>
      <c r="C21" s="260"/>
      <c r="D21" s="261"/>
      <c r="E21" s="262"/>
      <c r="F21" s="263"/>
      <c r="G21" s="264"/>
      <c r="H21" s="185"/>
      <c r="I21" s="199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>
        <v>0</v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/>
      <c r="B22" s="259" t="s">
        <v>440</v>
      </c>
      <c r="C22" s="260"/>
      <c r="D22" s="261"/>
      <c r="E22" s="262"/>
      <c r="F22" s="263"/>
      <c r="G22" s="264"/>
      <c r="H22" s="185"/>
      <c r="I22" s="199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140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7"/>
      <c r="B23" s="259" t="s">
        <v>441</v>
      </c>
      <c r="C23" s="260"/>
      <c r="D23" s="261"/>
      <c r="E23" s="262"/>
      <c r="F23" s="263"/>
      <c r="G23" s="264"/>
      <c r="H23" s="185"/>
      <c r="I23" s="199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>
        <v>1</v>
      </c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6">
        <v>5</v>
      </c>
      <c r="B24" s="176" t="s">
        <v>444</v>
      </c>
      <c r="C24" s="188" t="s">
        <v>445</v>
      </c>
      <c r="D24" s="179" t="s">
        <v>436</v>
      </c>
      <c r="E24" s="181">
        <v>10</v>
      </c>
      <c r="F24" s="183"/>
      <c r="G24" s="184">
        <f>ROUND(E24*F24,2)</f>
        <v>0</v>
      </c>
      <c r="H24" s="185" t="s">
        <v>437</v>
      </c>
      <c r="I24" s="199" t="s">
        <v>111</v>
      </c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112</v>
      </c>
      <c r="AF24" s="163"/>
      <c r="AG24" s="163"/>
      <c r="AH24" s="163"/>
      <c r="AI24" s="163"/>
      <c r="AJ24" s="163"/>
      <c r="AK24" s="163"/>
      <c r="AL24" s="163"/>
      <c r="AM24" s="163">
        <v>15</v>
      </c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197"/>
      <c r="B25" s="259" t="s">
        <v>439</v>
      </c>
      <c r="C25" s="260"/>
      <c r="D25" s="261"/>
      <c r="E25" s="262"/>
      <c r="F25" s="263"/>
      <c r="G25" s="264"/>
      <c r="H25" s="185"/>
      <c r="I25" s="199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7"/>
      <c r="B26" s="259" t="s">
        <v>440</v>
      </c>
      <c r="C26" s="260"/>
      <c r="D26" s="261"/>
      <c r="E26" s="262"/>
      <c r="F26" s="263"/>
      <c r="G26" s="264"/>
      <c r="H26" s="185"/>
      <c r="I26" s="199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140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7"/>
      <c r="B27" s="259" t="s">
        <v>441</v>
      </c>
      <c r="C27" s="260"/>
      <c r="D27" s="261"/>
      <c r="E27" s="262"/>
      <c r="F27" s="263"/>
      <c r="G27" s="264"/>
      <c r="H27" s="185"/>
      <c r="I27" s="199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>
        <v>1</v>
      </c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6">
        <v>6</v>
      </c>
      <c r="B28" s="176" t="s">
        <v>446</v>
      </c>
      <c r="C28" s="188" t="s">
        <v>447</v>
      </c>
      <c r="D28" s="179" t="s">
        <v>436</v>
      </c>
      <c r="E28" s="181">
        <v>12</v>
      </c>
      <c r="F28" s="183"/>
      <c r="G28" s="184">
        <f>ROUND(E28*F28,2)</f>
        <v>0</v>
      </c>
      <c r="H28" s="185" t="s">
        <v>437</v>
      </c>
      <c r="I28" s="199" t="s">
        <v>111</v>
      </c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112</v>
      </c>
      <c r="AF28" s="163"/>
      <c r="AG28" s="163"/>
      <c r="AH28" s="163"/>
      <c r="AI28" s="163"/>
      <c r="AJ28" s="163"/>
      <c r="AK28" s="163"/>
      <c r="AL28" s="163"/>
      <c r="AM28" s="163">
        <v>15</v>
      </c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>
      <c r="A29" s="195" t="s">
        <v>100</v>
      </c>
      <c r="B29" s="175" t="s">
        <v>56</v>
      </c>
      <c r="C29" s="187" t="s">
        <v>57</v>
      </c>
      <c r="D29" s="178"/>
      <c r="E29" s="180"/>
      <c r="F29" s="265">
        <f>SUM(G30:G36)</f>
        <v>0</v>
      </c>
      <c r="G29" s="266"/>
      <c r="H29" s="182"/>
      <c r="I29" s="198"/>
      <c r="AE29" t="s">
        <v>101</v>
      </c>
    </row>
    <row r="30" spans="1:60" outlineLevel="1">
      <c r="A30" s="197"/>
      <c r="B30" s="267" t="s">
        <v>448</v>
      </c>
      <c r="C30" s="268"/>
      <c r="D30" s="269"/>
      <c r="E30" s="270"/>
      <c r="F30" s="271"/>
      <c r="G30" s="272"/>
      <c r="H30" s="185"/>
      <c r="I30" s="199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>
        <v>0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7"/>
      <c r="B31" s="259" t="s">
        <v>449</v>
      </c>
      <c r="C31" s="260"/>
      <c r="D31" s="261"/>
      <c r="E31" s="262"/>
      <c r="F31" s="263"/>
      <c r="G31" s="264"/>
      <c r="H31" s="185"/>
      <c r="I31" s="199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140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6">
        <v>7</v>
      </c>
      <c r="B32" s="176" t="s">
        <v>450</v>
      </c>
      <c r="C32" s="188" t="s">
        <v>451</v>
      </c>
      <c r="D32" s="179" t="s">
        <v>436</v>
      </c>
      <c r="E32" s="181">
        <v>465</v>
      </c>
      <c r="F32" s="183"/>
      <c r="G32" s="184">
        <f>ROUND(E32*F32,2)</f>
        <v>0</v>
      </c>
      <c r="H32" s="185" t="s">
        <v>452</v>
      </c>
      <c r="I32" s="199" t="s">
        <v>111</v>
      </c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112</v>
      </c>
      <c r="AF32" s="163"/>
      <c r="AG32" s="163"/>
      <c r="AH32" s="163"/>
      <c r="AI32" s="163"/>
      <c r="AJ32" s="163"/>
      <c r="AK32" s="163"/>
      <c r="AL32" s="163"/>
      <c r="AM32" s="163">
        <v>15</v>
      </c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6">
        <v>8</v>
      </c>
      <c r="B33" s="176" t="s">
        <v>453</v>
      </c>
      <c r="C33" s="188" t="s">
        <v>454</v>
      </c>
      <c r="D33" s="179" t="s">
        <v>436</v>
      </c>
      <c r="E33" s="181">
        <v>465</v>
      </c>
      <c r="F33" s="183"/>
      <c r="G33" s="184">
        <f>ROUND(E33*F33,2)</f>
        <v>0</v>
      </c>
      <c r="H33" s="185" t="s">
        <v>452</v>
      </c>
      <c r="I33" s="199" t="s">
        <v>111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112</v>
      </c>
      <c r="AF33" s="163"/>
      <c r="AG33" s="163"/>
      <c r="AH33" s="163"/>
      <c r="AI33" s="163"/>
      <c r="AJ33" s="163"/>
      <c r="AK33" s="163"/>
      <c r="AL33" s="163"/>
      <c r="AM33" s="163">
        <v>15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96">
        <v>9</v>
      </c>
      <c r="B34" s="176" t="s">
        <v>455</v>
      </c>
      <c r="C34" s="188" t="s">
        <v>456</v>
      </c>
      <c r="D34" s="179" t="s">
        <v>457</v>
      </c>
      <c r="E34" s="181">
        <v>646</v>
      </c>
      <c r="F34" s="183"/>
      <c r="G34" s="184">
        <f>ROUND(E34*F34,2)</f>
        <v>0</v>
      </c>
      <c r="H34" s="185"/>
      <c r="I34" s="199" t="s">
        <v>104</v>
      </c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105</v>
      </c>
      <c r="AF34" s="163">
        <v>1</v>
      </c>
      <c r="AG34" s="163"/>
      <c r="AH34" s="163"/>
      <c r="AI34" s="163"/>
      <c r="AJ34" s="163"/>
      <c r="AK34" s="163"/>
      <c r="AL34" s="163"/>
      <c r="AM34" s="163">
        <v>15</v>
      </c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6">
        <v>10</v>
      </c>
      <c r="B35" s="176" t="s">
        <v>458</v>
      </c>
      <c r="C35" s="188" t="s">
        <v>459</v>
      </c>
      <c r="D35" s="179" t="s">
        <v>109</v>
      </c>
      <c r="E35" s="181">
        <v>450</v>
      </c>
      <c r="F35" s="183"/>
      <c r="G35" s="184">
        <f>ROUND(E35*F35,2)</f>
        <v>0</v>
      </c>
      <c r="H35" s="185"/>
      <c r="I35" s="199" t="s">
        <v>104</v>
      </c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105</v>
      </c>
      <c r="AF35" s="163">
        <v>1</v>
      </c>
      <c r="AG35" s="163"/>
      <c r="AH35" s="163"/>
      <c r="AI35" s="163"/>
      <c r="AJ35" s="163"/>
      <c r="AK35" s="163"/>
      <c r="AL35" s="163"/>
      <c r="AM35" s="163">
        <v>15</v>
      </c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6">
        <v>11</v>
      </c>
      <c r="B36" s="176" t="s">
        <v>460</v>
      </c>
      <c r="C36" s="188" t="s">
        <v>461</v>
      </c>
      <c r="D36" s="179" t="s">
        <v>436</v>
      </c>
      <c r="E36" s="181">
        <v>345</v>
      </c>
      <c r="F36" s="183"/>
      <c r="G36" s="184">
        <f>ROUND(E36*F36,2)</f>
        <v>0</v>
      </c>
      <c r="H36" s="185"/>
      <c r="I36" s="199" t="s">
        <v>104</v>
      </c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105</v>
      </c>
      <c r="AF36" s="163">
        <v>1</v>
      </c>
      <c r="AG36" s="163"/>
      <c r="AH36" s="163"/>
      <c r="AI36" s="163"/>
      <c r="AJ36" s="163"/>
      <c r="AK36" s="163"/>
      <c r="AL36" s="163"/>
      <c r="AM36" s="163">
        <v>15</v>
      </c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>
      <c r="A37" s="195" t="s">
        <v>100</v>
      </c>
      <c r="B37" s="175" t="s">
        <v>58</v>
      </c>
      <c r="C37" s="187" t="s">
        <v>59</v>
      </c>
      <c r="D37" s="178"/>
      <c r="E37" s="180"/>
      <c r="F37" s="265">
        <f>SUM(G38:G44)</f>
        <v>0</v>
      </c>
      <c r="G37" s="266"/>
      <c r="H37" s="182"/>
      <c r="I37" s="198"/>
      <c r="AE37" t="s">
        <v>101</v>
      </c>
    </row>
    <row r="38" spans="1:60" outlineLevel="1">
      <c r="A38" s="197"/>
      <c r="B38" s="267" t="s">
        <v>462</v>
      </c>
      <c r="C38" s="268"/>
      <c r="D38" s="269"/>
      <c r="E38" s="270"/>
      <c r="F38" s="271"/>
      <c r="G38" s="272"/>
      <c r="H38" s="185"/>
      <c r="I38" s="199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>
        <v>0</v>
      </c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7"/>
      <c r="B39" s="259" t="s">
        <v>463</v>
      </c>
      <c r="C39" s="260"/>
      <c r="D39" s="261"/>
      <c r="E39" s="262"/>
      <c r="F39" s="263"/>
      <c r="G39" s="264"/>
      <c r="H39" s="185"/>
      <c r="I39" s="199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140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7"/>
      <c r="B40" s="259" t="s">
        <v>464</v>
      </c>
      <c r="C40" s="260"/>
      <c r="D40" s="261"/>
      <c r="E40" s="262"/>
      <c r="F40" s="263"/>
      <c r="G40" s="264"/>
      <c r="H40" s="185"/>
      <c r="I40" s="199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>
        <v>1</v>
      </c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196">
        <v>12</v>
      </c>
      <c r="B41" s="176" t="s">
        <v>465</v>
      </c>
      <c r="C41" s="188" t="s">
        <v>466</v>
      </c>
      <c r="D41" s="179" t="s">
        <v>467</v>
      </c>
      <c r="E41" s="181">
        <v>6.3</v>
      </c>
      <c r="F41" s="183"/>
      <c r="G41" s="184">
        <f>ROUND(E41*F41,2)</f>
        <v>0</v>
      </c>
      <c r="H41" s="185" t="s">
        <v>452</v>
      </c>
      <c r="I41" s="199" t="s">
        <v>111</v>
      </c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112</v>
      </c>
      <c r="AF41" s="163"/>
      <c r="AG41" s="163"/>
      <c r="AH41" s="163"/>
      <c r="AI41" s="163"/>
      <c r="AJ41" s="163"/>
      <c r="AK41" s="163"/>
      <c r="AL41" s="163"/>
      <c r="AM41" s="163">
        <v>15</v>
      </c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/>
      <c r="B42" s="259" t="s">
        <v>468</v>
      </c>
      <c r="C42" s="260"/>
      <c r="D42" s="261"/>
      <c r="E42" s="262"/>
      <c r="F42" s="263"/>
      <c r="G42" s="264"/>
      <c r="H42" s="185"/>
      <c r="I42" s="199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0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7"/>
      <c r="B43" s="259" t="s">
        <v>469</v>
      </c>
      <c r="C43" s="260"/>
      <c r="D43" s="261"/>
      <c r="E43" s="262"/>
      <c r="F43" s="263"/>
      <c r="G43" s="264"/>
      <c r="H43" s="185"/>
      <c r="I43" s="199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140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6">
        <v>13</v>
      </c>
      <c r="B44" s="176" t="s">
        <v>470</v>
      </c>
      <c r="C44" s="188" t="s">
        <v>471</v>
      </c>
      <c r="D44" s="179" t="s">
        <v>436</v>
      </c>
      <c r="E44" s="181">
        <v>126</v>
      </c>
      <c r="F44" s="183"/>
      <c r="G44" s="184">
        <f>ROUND(E44*F44,2)</f>
        <v>0</v>
      </c>
      <c r="H44" s="185" t="s">
        <v>437</v>
      </c>
      <c r="I44" s="199" t="s">
        <v>111</v>
      </c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112</v>
      </c>
      <c r="AF44" s="163"/>
      <c r="AG44" s="163"/>
      <c r="AH44" s="163"/>
      <c r="AI44" s="163"/>
      <c r="AJ44" s="163"/>
      <c r="AK44" s="163"/>
      <c r="AL44" s="163"/>
      <c r="AM44" s="163">
        <v>15</v>
      </c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>
      <c r="A45" s="195" t="s">
        <v>100</v>
      </c>
      <c r="B45" s="175" t="s">
        <v>60</v>
      </c>
      <c r="C45" s="187" t="s">
        <v>61</v>
      </c>
      <c r="D45" s="178"/>
      <c r="E45" s="180"/>
      <c r="F45" s="265">
        <f>SUM(G46:G51)</f>
        <v>0</v>
      </c>
      <c r="G45" s="266"/>
      <c r="H45" s="182"/>
      <c r="I45" s="198"/>
      <c r="AE45" t="s">
        <v>101</v>
      </c>
    </row>
    <row r="46" spans="1:60" outlineLevel="1">
      <c r="A46" s="197"/>
      <c r="B46" s="267" t="s">
        <v>472</v>
      </c>
      <c r="C46" s="268"/>
      <c r="D46" s="269"/>
      <c r="E46" s="270"/>
      <c r="F46" s="271"/>
      <c r="G46" s="272"/>
      <c r="H46" s="185"/>
      <c r="I46" s="199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>
        <v>0</v>
      </c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>
      <c r="A47" s="197"/>
      <c r="B47" s="259" t="s">
        <v>473</v>
      </c>
      <c r="C47" s="260"/>
      <c r="D47" s="261"/>
      <c r="E47" s="262"/>
      <c r="F47" s="263"/>
      <c r="G47" s="264"/>
      <c r="H47" s="185"/>
      <c r="I47" s="199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140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8" t="str">
        <f>B47</f>
        <v>nebo vybourání otvorů průřezové plochy přes 4 m2 ve zdivu nadzákladovém, včetně pomocného lešení o výšce podlahy do 1900 mm a pro zatížení do 1,5 kPa  (150 kg/m2)</v>
      </c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6">
        <v>14</v>
      </c>
      <c r="B48" s="176" t="s">
        <v>474</v>
      </c>
      <c r="C48" s="188" t="s">
        <v>475</v>
      </c>
      <c r="D48" s="179" t="s">
        <v>467</v>
      </c>
      <c r="E48" s="181">
        <v>15</v>
      </c>
      <c r="F48" s="183"/>
      <c r="G48" s="184">
        <f>ROUND(E48*F48,2)</f>
        <v>0</v>
      </c>
      <c r="H48" s="185" t="s">
        <v>476</v>
      </c>
      <c r="I48" s="199" t="s">
        <v>111</v>
      </c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112</v>
      </c>
      <c r="AF48" s="163"/>
      <c r="AG48" s="163"/>
      <c r="AH48" s="163"/>
      <c r="AI48" s="163"/>
      <c r="AJ48" s="163"/>
      <c r="AK48" s="163"/>
      <c r="AL48" s="163"/>
      <c r="AM48" s="163">
        <v>15</v>
      </c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/>
      <c r="B49" s="259" t="s">
        <v>477</v>
      </c>
      <c r="C49" s="260"/>
      <c r="D49" s="261"/>
      <c r="E49" s="262"/>
      <c r="F49" s="263"/>
      <c r="G49" s="264"/>
      <c r="H49" s="185"/>
      <c r="I49" s="199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>
        <v>0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6">
        <v>15</v>
      </c>
      <c r="B50" s="176" t="s">
        <v>478</v>
      </c>
      <c r="C50" s="188" t="s">
        <v>479</v>
      </c>
      <c r="D50" s="179" t="s">
        <v>467</v>
      </c>
      <c r="E50" s="181">
        <v>10.8</v>
      </c>
      <c r="F50" s="183"/>
      <c r="G50" s="184">
        <f>ROUND(E50*F50,2)</f>
        <v>0</v>
      </c>
      <c r="H50" s="185" t="s">
        <v>476</v>
      </c>
      <c r="I50" s="199" t="s">
        <v>111</v>
      </c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112</v>
      </c>
      <c r="AF50" s="163"/>
      <c r="AG50" s="163"/>
      <c r="AH50" s="163"/>
      <c r="AI50" s="163"/>
      <c r="AJ50" s="163"/>
      <c r="AK50" s="163"/>
      <c r="AL50" s="163"/>
      <c r="AM50" s="163">
        <v>15</v>
      </c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6">
        <v>16</v>
      </c>
      <c r="B51" s="176" t="s">
        <v>480</v>
      </c>
      <c r="C51" s="188" t="s">
        <v>481</v>
      </c>
      <c r="D51" s="179" t="s">
        <v>436</v>
      </c>
      <c r="E51" s="181">
        <v>126</v>
      </c>
      <c r="F51" s="183"/>
      <c r="G51" s="184">
        <f>ROUND(E51*F51,2)</f>
        <v>0</v>
      </c>
      <c r="H51" s="185"/>
      <c r="I51" s="199" t="s">
        <v>104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105</v>
      </c>
      <c r="AF51" s="163">
        <v>1</v>
      </c>
      <c r="AG51" s="163"/>
      <c r="AH51" s="163"/>
      <c r="AI51" s="163"/>
      <c r="AJ51" s="163"/>
      <c r="AK51" s="163"/>
      <c r="AL51" s="163"/>
      <c r="AM51" s="163">
        <v>15</v>
      </c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>
      <c r="A52" s="195" t="s">
        <v>100</v>
      </c>
      <c r="B52" s="175" t="s">
        <v>62</v>
      </c>
      <c r="C52" s="187" t="s">
        <v>63</v>
      </c>
      <c r="D52" s="178"/>
      <c r="E52" s="180"/>
      <c r="F52" s="265">
        <f>SUM(G53:G75)</f>
        <v>0</v>
      </c>
      <c r="G52" s="266"/>
      <c r="H52" s="182"/>
      <c r="I52" s="198"/>
      <c r="AE52" t="s">
        <v>101</v>
      </c>
    </row>
    <row r="53" spans="1:60" outlineLevel="1">
      <c r="A53" s="197"/>
      <c r="B53" s="267" t="s">
        <v>482</v>
      </c>
      <c r="C53" s="268"/>
      <c r="D53" s="269"/>
      <c r="E53" s="270"/>
      <c r="F53" s="271"/>
      <c r="G53" s="272"/>
      <c r="H53" s="185"/>
      <c r="I53" s="199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>
        <v>0</v>
      </c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7"/>
      <c r="B54" s="259" t="s">
        <v>483</v>
      </c>
      <c r="C54" s="260"/>
      <c r="D54" s="261"/>
      <c r="E54" s="262"/>
      <c r="F54" s="263"/>
      <c r="G54" s="264"/>
      <c r="H54" s="185"/>
      <c r="I54" s="199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>
        <v>1</v>
      </c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22.5" outlineLevel="1">
      <c r="A55" s="196">
        <v>17</v>
      </c>
      <c r="B55" s="176" t="s">
        <v>484</v>
      </c>
      <c r="C55" s="188" t="s">
        <v>485</v>
      </c>
      <c r="D55" s="179" t="s">
        <v>123</v>
      </c>
      <c r="E55" s="181">
        <v>25</v>
      </c>
      <c r="F55" s="183"/>
      <c r="G55" s="184">
        <f>ROUND(E55*F55,2)</f>
        <v>0</v>
      </c>
      <c r="H55" s="185" t="s">
        <v>476</v>
      </c>
      <c r="I55" s="199" t="s">
        <v>111</v>
      </c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112</v>
      </c>
      <c r="AF55" s="163"/>
      <c r="AG55" s="163"/>
      <c r="AH55" s="163"/>
      <c r="AI55" s="163"/>
      <c r="AJ55" s="163"/>
      <c r="AK55" s="163"/>
      <c r="AL55" s="163"/>
      <c r="AM55" s="163">
        <v>15</v>
      </c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7"/>
      <c r="B56" s="177"/>
      <c r="C56" s="254" t="s">
        <v>486</v>
      </c>
      <c r="D56" s="255"/>
      <c r="E56" s="256"/>
      <c r="F56" s="257"/>
      <c r="G56" s="258"/>
      <c r="H56" s="185"/>
      <c r="I56" s="199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8" t="str">
        <f>C56</f>
        <v>Včetně pomocného lešení o výšce podlahy do 1900 mm a pro zatížení do 1,5 kPa  (150 kg/m2).</v>
      </c>
      <c r="BB56" s="163"/>
      <c r="BC56" s="163"/>
      <c r="BD56" s="163"/>
      <c r="BE56" s="163"/>
      <c r="BF56" s="163"/>
      <c r="BG56" s="163"/>
      <c r="BH56" s="163"/>
    </row>
    <row r="57" spans="1:60" outlineLevel="1">
      <c r="A57" s="197"/>
      <c r="B57" s="259" t="s">
        <v>487</v>
      </c>
      <c r="C57" s="260"/>
      <c r="D57" s="261"/>
      <c r="E57" s="262"/>
      <c r="F57" s="263"/>
      <c r="G57" s="264"/>
      <c r="H57" s="185"/>
      <c r="I57" s="199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>
        <v>0</v>
      </c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/>
      <c r="B58" s="259" t="s">
        <v>488</v>
      </c>
      <c r="C58" s="260"/>
      <c r="D58" s="261"/>
      <c r="E58" s="262"/>
      <c r="F58" s="263"/>
      <c r="G58" s="264"/>
      <c r="H58" s="185"/>
      <c r="I58" s="199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>
        <v>1</v>
      </c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6">
        <v>18</v>
      </c>
      <c r="B59" s="176" t="s">
        <v>489</v>
      </c>
      <c r="C59" s="188" t="s">
        <v>490</v>
      </c>
      <c r="D59" s="179" t="s">
        <v>109</v>
      </c>
      <c r="E59" s="181">
        <v>450</v>
      </c>
      <c r="F59" s="183"/>
      <c r="G59" s="184">
        <f>ROUND(E59*F59,2)</f>
        <v>0</v>
      </c>
      <c r="H59" s="185" t="s">
        <v>476</v>
      </c>
      <c r="I59" s="199" t="s">
        <v>111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112</v>
      </c>
      <c r="AF59" s="163"/>
      <c r="AG59" s="163"/>
      <c r="AH59" s="163"/>
      <c r="AI59" s="163"/>
      <c r="AJ59" s="163"/>
      <c r="AK59" s="163"/>
      <c r="AL59" s="163"/>
      <c r="AM59" s="163">
        <v>15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>
      <c r="A60" s="197"/>
      <c r="B60" s="177"/>
      <c r="C60" s="254" t="s">
        <v>486</v>
      </c>
      <c r="D60" s="255"/>
      <c r="E60" s="256"/>
      <c r="F60" s="257"/>
      <c r="G60" s="258"/>
      <c r="H60" s="185"/>
      <c r="I60" s="199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8" t="str">
        <f>C60</f>
        <v>Včetně pomocného lešení o výšce podlahy do 1900 mm a pro zatížení do 1,5 kPa  (150 kg/m2).</v>
      </c>
      <c r="BB60" s="163"/>
      <c r="BC60" s="163"/>
      <c r="BD60" s="163"/>
      <c r="BE60" s="163"/>
      <c r="BF60" s="163"/>
      <c r="BG60" s="163"/>
      <c r="BH60" s="163"/>
    </row>
    <row r="61" spans="1:60" outlineLevel="1">
      <c r="A61" s="197"/>
      <c r="B61" s="259" t="s">
        <v>487</v>
      </c>
      <c r="C61" s="260"/>
      <c r="D61" s="261"/>
      <c r="E61" s="262"/>
      <c r="F61" s="263"/>
      <c r="G61" s="264"/>
      <c r="H61" s="185"/>
      <c r="I61" s="199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>
        <v>0</v>
      </c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97"/>
      <c r="B62" s="259" t="s">
        <v>488</v>
      </c>
      <c r="C62" s="260"/>
      <c r="D62" s="261"/>
      <c r="E62" s="262"/>
      <c r="F62" s="263"/>
      <c r="G62" s="264"/>
      <c r="H62" s="185"/>
      <c r="I62" s="199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>
        <v>1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>
      <c r="A63" s="196">
        <v>19</v>
      </c>
      <c r="B63" s="176" t="s">
        <v>491</v>
      </c>
      <c r="C63" s="188" t="s">
        <v>492</v>
      </c>
      <c r="D63" s="179" t="s">
        <v>109</v>
      </c>
      <c r="E63" s="181">
        <v>345</v>
      </c>
      <c r="F63" s="183"/>
      <c r="G63" s="184">
        <f>ROUND(E63*F63,2)</f>
        <v>0</v>
      </c>
      <c r="H63" s="185" t="s">
        <v>476</v>
      </c>
      <c r="I63" s="199" t="s">
        <v>111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112</v>
      </c>
      <c r="AF63" s="163"/>
      <c r="AG63" s="163"/>
      <c r="AH63" s="163"/>
      <c r="AI63" s="163"/>
      <c r="AJ63" s="163"/>
      <c r="AK63" s="163"/>
      <c r="AL63" s="163"/>
      <c r="AM63" s="163">
        <v>15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97"/>
      <c r="B64" s="177"/>
      <c r="C64" s="254" t="s">
        <v>486</v>
      </c>
      <c r="D64" s="255"/>
      <c r="E64" s="256"/>
      <c r="F64" s="257"/>
      <c r="G64" s="258"/>
      <c r="H64" s="185"/>
      <c r="I64" s="199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8" t="str">
        <f>C64</f>
        <v>Včetně pomocného lešení o výšce podlahy do 1900 mm a pro zatížení do 1,5 kPa  (150 kg/m2).</v>
      </c>
      <c r="BB64" s="163"/>
      <c r="BC64" s="163"/>
      <c r="BD64" s="163"/>
      <c r="BE64" s="163"/>
      <c r="BF64" s="163"/>
      <c r="BG64" s="163"/>
      <c r="BH64" s="163"/>
    </row>
    <row r="65" spans="1:60" outlineLevel="1">
      <c r="A65" s="197"/>
      <c r="B65" s="259" t="s">
        <v>493</v>
      </c>
      <c r="C65" s="260"/>
      <c r="D65" s="261"/>
      <c r="E65" s="262"/>
      <c r="F65" s="263"/>
      <c r="G65" s="264"/>
      <c r="H65" s="185"/>
      <c r="I65" s="199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>
        <v>0</v>
      </c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6">
        <v>20</v>
      </c>
      <c r="B66" s="176" t="s">
        <v>494</v>
      </c>
      <c r="C66" s="188" t="s">
        <v>495</v>
      </c>
      <c r="D66" s="179" t="s">
        <v>189</v>
      </c>
      <c r="E66" s="181">
        <v>73.3</v>
      </c>
      <c r="F66" s="183"/>
      <c r="G66" s="184">
        <f>ROUND(E66*F66,2)</f>
        <v>0</v>
      </c>
      <c r="H66" s="185" t="s">
        <v>476</v>
      </c>
      <c r="I66" s="199" t="s">
        <v>111</v>
      </c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112</v>
      </c>
      <c r="AF66" s="163"/>
      <c r="AG66" s="163"/>
      <c r="AH66" s="163"/>
      <c r="AI66" s="163"/>
      <c r="AJ66" s="163"/>
      <c r="AK66" s="163"/>
      <c r="AL66" s="163"/>
      <c r="AM66" s="163">
        <v>15</v>
      </c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6">
        <v>21</v>
      </c>
      <c r="B67" s="176" t="s">
        <v>496</v>
      </c>
      <c r="C67" s="188" t="s">
        <v>497</v>
      </c>
      <c r="D67" s="179" t="s">
        <v>189</v>
      </c>
      <c r="E67" s="181">
        <v>115.4</v>
      </c>
      <c r="F67" s="183"/>
      <c r="G67" s="184">
        <f>ROUND(E67*F67,2)</f>
        <v>0</v>
      </c>
      <c r="H67" s="185" t="s">
        <v>476</v>
      </c>
      <c r="I67" s="199" t="s">
        <v>111</v>
      </c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112</v>
      </c>
      <c r="AF67" s="163"/>
      <c r="AG67" s="163"/>
      <c r="AH67" s="163"/>
      <c r="AI67" s="163"/>
      <c r="AJ67" s="163"/>
      <c r="AK67" s="163"/>
      <c r="AL67" s="163"/>
      <c r="AM67" s="163">
        <v>15</v>
      </c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7"/>
      <c r="B68" s="259" t="s">
        <v>498</v>
      </c>
      <c r="C68" s="260"/>
      <c r="D68" s="261"/>
      <c r="E68" s="262"/>
      <c r="F68" s="263"/>
      <c r="G68" s="264"/>
      <c r="H68" s="185"/>
      <c r="I68" s="199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>
        <v>0</v>
      </c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96">
        <v>22</v>
      </c>
      <c r="B69" s="176" t="s">
        <v>499</v>
      </c>
      <c r="C69" s="188" t="s">
        <v>500</v>
      </c>
      <c r="D69" s="179" t="s">
        <v>189</v>
      </c>
      <c r="E69" s="181">
        <v>115.4</v>
      </c>
      <c r="F69" s="183"/>
      <c r="G69" s="184">
        <f>ROUND(E69*F69,2)</f>
        <v>0</v>
      </c>
      <c r="H69" s="185" t="s">
        <v>476</v>
      </c>
      <c r="I69" s="199" t="s">
        <v>111</v>
      </c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112</v>
      </c>
      <c r="AF69" s="163"/>
      <c r="AG69" s="163"/>
      <c r="AH69" s="163"/>
      <c r="AI69" s="163"/>
      <c r="AJ69" s="163"/>
      <c r="AK69" s="163"/>
      <c r="AL69" s="163"/>
      <c r="AM69" s="163">
        <v>15</v>
      </c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97"/>
      <c r="B70" s="177"/>
      <c r="C70" s="254" t="s">
        <v>501</v>
      </c>
      <c r="D70" s="255"/>
      <c r="E70" s="256"/>
      <c r="F70" s="257"/>
      <c r="G70" s="258"/>
      <c r="H70" s="185"/>
      <c r="I70" s="199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8" t="str">
        <f>C70</f>
        <v>Včetně naložení na dopravní prostředek a složení na skládku, bez poplatku za skládku.</v>
      </c>
      <c r="BB70" s="163"/>
      <c r="BC70" s="163"/>
      <c r="BD70" s="163"/>
      <c r="BE70" s="163"/>
      <c r="BF70" s="163"/>
      <c r="BG70" s="163"/>
      <c r="BH70" s="163"/>
    </row>
    <row r="71" spans="1:60" outlineLevel="1">
      <c r="A71" s="196">
        <v>23</v>
      </c>
      <c r="B71" s="176" t="s">
        <v>502</v>
      </c>
      <c r="C71" s="188" t="s">
        <v>503</v>
      </c>
      <c r="D71" s="179" t="s">
        <v>189</v>
      </c>
      <c r="E71" s="181">
        <v>115.4</v>
      </c>
      <c r="F71" s="183"/>
      <c r="G71" s="184">
        <f>ROUND(E71*F71,2)</f>
        <v>0</v>
      </c>
      <c r="H71" s="185" t="s">
        <v>476</v>
      </c>
      <c r="I71" s="199" t="s">
        <v>111</v>
      </c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112</v>
      </c>
      <c r="AF71" s="163"/>
      <c r="AG71" s="163"/>
      <c r="AH71" s="163"/>
      <c r="AI71" s="163"/>
      <c r="AJ71" s="163"/>
      <c r="AK71" s="163"/>
      <c r="AL71" s="163"/>
      <c r="AM71" s="163">
        <v>15</v>
      </c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6">
        <v>24</v>
      </c>
      <c r="B72" s="176" t="s">
        <v>504</v>
      </c>
      <c r="C72" s="188" t="s">
        <v>505</v>
      </c>
      <c r="D72" s="179" t="s">
        <v>506</v>
      </c>
      <c r="E72" s="181">
        <v>180</v>
      </c>
      <c r="F72" s="183"/>
      <c r="G72" s="184">
        <f>ROUND(E72*F72,2)</f>
        <v>0</v>
      </c>
      <c r="H72" s="185" t="s">
        <v>476</v>
      </c>
      <c r="I72" s="199" t="s">
        <v>111</v>
      </c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112</v>
      </c>
      <c r="AF72" s="163"/>
      <c r="AG72" s="163"/>
      <c r="AH72" s="163"/>
      <c r="AI72" s="163"/>
      <c r="AJ72" s="163"/>
      <c r="AK72" s="163"/>
      <c r="AL72" s="163"/>
      <c r="AM72" s="163">
        <v>15</v>
      </c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>
      <c r="A73" s="197"/>
      <c r="B73" s="259" t="s">
        <v>507</v>
      </c>
      <c r="C73" s="260"/>
      <c r="D73" s="261"/>
      <c r="E73" s="262"/>
      <c r="F73" s="263"/>
      <c r="G73" s="264"/>
      <c r="H73" s="185"/>
      <c r="I73" s="199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0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6">
        <v>25</v>
      </c>
      <c r="B74" s="176" t="s">
        <v>508</v>
      </c>
      <c r="C74" s="188" t="s">
        <v>509</v>
      </c>
      <c r="D74" s="179" t="s">
        <v>189</v>
      </c>
      <c r="E74" s="181">
        <v>115.4</v>
      </c>
      <c r="F74" s="183"/>
      <c r="G74" s="184">
        <f>ROUND(E74*F74,2)</f>
        <v>0</v>
      </c>
      <c r="H74" s="185" t="s">
        <v>476</v>
      </c>
      <c r="I74" s="199" t="s">
        <v>111</v>
      </c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112</v>
      </c>
      <c r="AF74" s="163"/>
      <c r="AG74" s="163"/>
      <c r="AH74" s="163"/>
      <c r="AI74" s="163"/>
      <c r="AJ74" s="163"/>
      <c r="AK74" s="163"/>
      <c r="AL74" s="163"/>
      <c r="AM74" s="163">
        <v>15</v>
      </c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6">
        <v>26</v>
      </c>
      <c r="B75" s="176" t="s">
        <v>510</v>
      </c>
      <c r="C75" s="188" t="s">
        <v>511</v>
      </c>
      <c r="D75" s="179" t="s">
        <v>436</v>
      </c>
      <c r="E75" s="181">
        <v>490</v>
      </c>
      <c r="F75" s="183"/>
      <c r="G75" s="184">
        <f>ROUND(E75*F75,2)</f>
        <v>0</v>
      </c>
      <c r="H75" s="185"/>
      <c r="I75" s="199" t="s">
        <v>104</v>
      </c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105</v>
      </c>
      <c r="AF75" s="163">
        <v>1</v>
      </c>
      <c r="AG75" s="163"/>
      <c r="AH75" s="163"/>
      <c r="AI75" s="163"/>
      <c r="AJ75" s="163"/>
      <c r="AK75" s="163"/>
      <c r="AL75" s="163"/>
      <c r="AM75" s="163">
        <v>15</v>
      </c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>
      <c r="A76" s="195" t="s">
        <v>100</v>
      </c>
      <c r="B76" s="175" t="s">
        <v>64</v>
      </c>
      <c r="C76" s="187" t="s">
        <v>65</v>
      </c>
      <c r="D76" s="178"/>
      <c r="E76" s="180"/>
      <c r="F76" s="265">
        <f>SUM(G77:G89)</f>
        <v>0</v>
      </c>
      <c r="G76" s="266"/>
      <c r="H76" s="182"/>
      <c r="I76" s="198"/>
      <c r="AE76" t="s">
        <v>101</v>
      </c>
    </row>
    <row r="77" spans="1:60" outlineLevel="1">
      <c r="A77" s="197"/>
      <c r="B77" s="267" t="s">
        <v>512</v>
      </c>
      <c r="C77" s="268"/>
      <c r="D77" s="269"/>
      <c r="E77" s="270"/>
      <c r="F77" s="271"/>
      <c r="G77" s="272"/>
      <c r="H77" s="185"/>
      <c r="I77" s="199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>
        <v>0</v>
      </c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/>
      <c r="B78" s="259" t="s">
        <v>513</v>
      </c>
      <c r="C78" s="260"/>
      <c r="D78" s="261"/>
      <c r="E78" s="262"/>
      <c r="F78" s="263"/>
      <c r="G78" s="264"/>
      <c r="H78" s="185"/>
      <c r="I78" s="199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>
        <v>1</v>
      </c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>
      <c r="A79" s="196">
        <v>27</v>
      </c>
      <c r="B79" s="176" t="s">
        <v>514</v>
      </c>
      <c r="C79" s="188" t="s">
        <v>515</v>
      </c>
      <c r="D79" s="179" t="s">
        <v>436</v>
      </c>
      <c r="E79" s="181">
        <v>646</v>
      </c>
      <c r="F79" s="183"/>
      <c r="G79" s="184">
        <f>ROUND(E79*F79,2)</f>
        <v>0</v>
      </c>
      <c r="H79" s="185" t="s">
        <v>516</v>
      </c>
      <c r="I79" s="199" t="s">
        <v>111</v>
      </c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112</v>
      </c>
      <c r="AF79" s="163"/>
      <c r="AG79" s="163"/>
      <c r="AH79" s="163"/>
      <c r="AI79" s="163"/>
      <c r="AJ79" s="163"/>
      <c r="AK79" s="163"/>
      <c r="AL79" s="163"/>
      <c r="AM79" s="163">
        <v>15</v>
      </c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7"/>
      <c r="B80" s="259" t="s">
        <v>512</v>
      </c>
      <c r="C80" s="260"/>
      <c r="D80" s="261"/>
      <c r="E80" s="262"/>
      <c r="F80" s="263"/>
      <c r="G80" s="264"/>
      <c r="H80" s="185"/>
      <c r="I80" s="199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>
        <v>0</v>
      </c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>
      <c r="A81" s="197"/>
      <c r="B81" s="259" t="s">
        <v>517</v>
      </c>
      <c r="C81" s="260"/>
      <c r="D81" s="261"/>
      <c r="E81" s="262"/>
      <c r="F81" s="263"/>
      <c r="G81" s="264"/>
      <c r="H81" s="185"/>
      <c r="I81" s="199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>
        <v>1</v>
      </c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>
      <c r="A82" s="196">
        <v>28</v>
      </c>
      <c r="B82" s="176" t="s">
        <v>518</v>
      </c>
      <c r="C82" s="188" t="s">
        <v>519</v>
      </c>
      <c r="D82" s="179" t="s">
        <v>436</v>
      </c>
      <c r="E82" s="181">
        <v>1292</v>
      </c>
      <c r="F82" s="183"/>
      <c r="G82" s="184">
        <f>ROUND(E82*F82,2)</f>
        <v>0</v>
      </c>
      <c r="H82" s="185" t="s">
        <v>516</v>
      </c>
      <c r="I82" s="199" t="s">
        <v>111</v>
      </c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112</v>
      </c>
      <c r="AF82" s="163"/>
      <c r="AG82" s="163"/>
      <c r="AH82" s="163"/>
      <c r="AI82" s="163"/>
      <c r="AJ82" s="163"/>
      <c r="AK82" s="163"/>
      <c r="AL82" s="163"/>
      <c r="AM82" s="163">
        <v>15</v>
      </c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>
      <c r="A83" s="197"/>
      <c r="B83" s="177"/>
      <c r="C83" s="254" t="s">
        <v>520</v>
      </c>
      <c r="D83" s="255"/>
      <c r="E83" s="256"/>
      <c r="F83" s="257"/>
      <c r="G83" s="258"/>
      <c r="H83" s="185"/>
      <c r="I83" s="199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8" t="str">
        <f>C83</f>
        <v>dvouvrstvá</v>
      </c>
      <c r="BB83" s="163"/>
      <c r="BC83" s="163"/>
      <c r="BD83" s="163"/>
      <c r="BE83" s="163"/>
      <c r="BF83" s="163"/>
      <c r="BG83" s="163"/>
      <c r="BH83" s="163"/>
    </row>
    <row r="84" spans="1:60" outlineLevel="1">
      <c r="A84" s="197"/>
      <c r="B84" s="259" t="s">
        <v>512</v>
      </c>
      <c r="C84" s="260"/>
      <c r="D84" s="261"/>
      <c r="E84" s="262"/>
      <c r="F84" s="263"/>
      <c r="G84" s="264"/>
      <c r="H84" s="185"/>
      <c r="I84" s="199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>
        <v>0</v>
      </c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>
      <c r="A85" s="197"/>
      <c r="B85" s="259" t="s">
        <v>521</v>
      </c>
      <c r="C85" s="260"/>
      <c r="D85" s="261"/>
      <c r="E85" s="262"/>
      <c r="F85" s="263"/>
      <c r="G85" s="264"/>
      <c r="H85" s="185"/>
      <c r="I85" s="199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>
        <v>1</v>
      </c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>
      <c r="A86" s="196">
        <v>29</v>
      </c>
      <c r="B86" s="176" t="s">
        <v>522</v>
      </c>
      <c r="C86" s="188" t="s">
        <v>523</v>
      </c>
      <c r="D86" s="179" t="s">
        <v>109</v>
      </c>
      <c r="E86" s="181">
        <v>250</v>
      </c>
      <c r="F86" s="183"/>
      <c r="G86" s="184">
        <f>ROUND(E86*F86,2)</f>
        <v>0</v>
      </c>
      <c r="H86" s="185" t="s">
        <v>516</v>
      </c>
      <c r="I86" s="199" t="s">
        <v>111</v>
      </c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112</v>
      </c>
      <c r="AF86" s="163"/>
      <c r="AG86" s="163"/>
      <c r="AH86" s="163"/>
      <c r="AI86" s="163"/>
      <c r="AJ86" s="163"/>
      <c r="AK86" s="163"/>
      <c r="AL86" s="163"/>
      <c r="AM86" s="163">
        <v>15</v>
      </c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>
      <c r="A87" s="197"/>
      <c r="B87" s="259" t="s">
        <v>512</v>
      </c>
      <c r="C87" s="260"/>
      <c r="D87" s="261"/>
      <c r="E87" s="262"/>
      <c r="F87" s="263"/>
      <c r="G87" s="264"/>
      <c r="H87" s="185"/>
      <c r="I87" s="199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>
        <v>0</v>
      </c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>
      <c r="A88" s="197"/>
      <c r="B88" s="259" t="s">
        <v>521</v>
      </c>
      <c r="C88" s="260"/>
      <c r="D88" s="261"/>
      <c r="E88" s="262"/>
      <c r="F88" s="263"/>
      <c r="G88" s="264"/>
      <c r="H88" s="185"/>
      <c r="I88" s="199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>
        <v>1</v>
      </c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>
      <c r="A89" s="196">
        <v>30</v>
      </c>
      <c r="B89" s="176" t="s">
        <v>524</v>
      </c>
      <c r="C89" s="188" t="s">
        <v>525</v>
      </c>
      <c r="D89" s="179" t="s">
        <v>123</v>
      </c>
      <c r="E89" s="181">
        <v>250</v>
      </c>
      <c r="F89" s="183"/>
      <c r="G89" s="184">
        <f>ROUND(E89*F89,2)</f>
        <v>0</v>
      </c>
      <c r="H89" s="185" t="s">
        <v>516</v>
      </c>
      <c r="I89" s="199" t="s">
        <v>111</v>
      </c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112</v>
      </c>
      <c r="AF89" s="163"/>
      <c r="AG89" s="163"/>
      <c r="AH89" s="163"/>
      <c r="AI89" s="163"/>
      <c r="AJ89" s="163"/>
      <c r="AK89" s="163"/>
      <c r="AL89" s="163"/>
      <c r="AM89" s="163">
        <v>15</v>
      </c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>
      <c r="A90" s="195" t="s">
        <v>100</v>
      </c>
      <c r="B90" s="175" t="s">
        <v>72</v>
      </c>
      <c r="C90" s="187" t="s">
        <v>73</v>
      </c>
      <c r="D90" s="178"/>
      <c r="E90" s="180"/>
      <c r="F90" s="265">
        <f>SUM(G91:G93)</f>
        <v>0</v>
      </c>
      <c r="G90" s="266"/>
      <c r="H90" s="182"/>
      <c r="I90" s="198"/>
      <c r="AE90" t="s">
        <v>101</v>
      </c>
    </row>
    <row r="91" spans="1:60" outlineLevel="1">
      <c r="A91" s="197"/>
      <c r="B91" s="267" t="s">
        <v>526</v>
      </c>
      <c r="C91" s="268"/>
      <c r="D91" s="269"/>
      <c r="E91" s="270"/>
      <c r="F91" s="271"/>
      <c r="G91" s="272"/>
      <c r="H91" s="185"/>
      <c r="I91" s="199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>
        <v>0</v>
      </c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>
      <c r="A92" s="196">
        <v>31</v>
      </c>
      <c r="B92" s="176" t="s">
        <v>527</v>
      </c>
      <c r="C92" s="188" t="s">
        <v>528</v>
      </c>
      <c r="D92" s="179" t="s">
        <v>123</v>
      </c>
      <c r="E92" s="181">
        <v>6</v>
      </c>
      <c r="F92" s="183"/>
      <c r="G92" s="184">
        <f>ROUND(E92*F92,2)</f>
        <v>0</v>
      </c>
      <c r="H92" s="185" t="s">
        <v>110</v>
      </c>
      <c r="I92" s="199" t="s">
        <v>111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112</v>
      </c>
      <c r="AF92" s="163"/>
      <c r="AG92" s="163"/>
      <c r="AH92" s="163"/>
      <c r="AI92" s="163"/>
      <c r="AJ92" s="163"/>
      <c r="AK92" s="163"/>
      <c r="AL92" s="163"/>
      <c r="AM92" s="163">
        <v>15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>
      <c r="A93" s="196">
        <v>32</v>
      </c>
      <c r="B93" s="176" t="s">
        <v>381</v>
      </c>
      <c r="C93" s="188" t="s">
        <v>529</v>
      </c>
      <c r="D93" s="179" t="s">
        <v>123</v>
      </c>
      <c r="E93" s="181">
        <v>19</v>
      </c>
      <c r="F93" s="183"/>
      <c r="G93" s="184">
        <f>ROUND(E93*F93,2)</f>
        <v>0</v>
      </c>
      <c r="H93" s="185"/>
      <c r="I93" s="199" t="s">
        <v>104</v>
      </c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105</v>
      </c>
      <c r="AF93" s="163">
        <v>1</v>
      </c>
      <c r="AG93" s="163"/>
      <c r="AH93" s="163"/>
      <c r="AI93" s="163"/>
      <c r="AJ93" s="163"/>
      <c r="AK93" s="163"/>
      <c r="AL93" s="163"/>
      <c r="AM93" s="163">
        <v>15</v>
      </c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>
      <c r="A94" s="195" t="s">
        <v>100</v>
      </c>
      <c r="B94" s="175" t="s">
        <v>74</v>
      </c>
      <c r="C94" s="187" t="s">
        <v>75</v>
      </c>
      <c r="D94" s="178"/>
      <c r="E94" s="180"/>
      <c r="F94" s="265">
        <f>SUM(G95:G103)</f>
        <v>0</v>
      </c>
      <c r="G94" s="266"/>
      <c r="H94" s="182"/>
      <c r="I94" s="198"/>
      <c r="AE94" t="s">
        <v>101</v>
      </c>
    </row>
    <row r="95" spans="1:60" outlineLevel="1">
      <c r="A95" s="197"/>
      <c r="B95" s="267" t="s">
        <v>530</v>
      </c>
      <c r="C95" s="268"/>
      <c r="D95" s="269"/>
      <c r="E95" s="270"/>
      <c r="F95" s="271"/>
      <c r="G95" s="272"/>
      <c r="H95" s="185"/>
      <c r="I95" s="199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>
        <v>0</v>
      </c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6">
        <v>33</v>
      </c>
      <c r="B96" s="176" t="s">
        <v>531</v>
      </c>
      <c r="C96" s="188" t="s">
        <v>532</v>
      </c>
      <c r="D96" s="179" t="s">
        <v>123</v>
      </c>
      <c r="E96" s="181">
        <v>4</v>
      </c>
      <c r="F96" s="183"/>
      <c r="G96" s="184">
        <f>ROUND(E96*F96,2)</f>
        <v>0</v>
      </c>
      <c r="H96" s="185" t="s">
        <v>533</v>
      </c>
      <c r="I96" s="199" t="s">
        <v>111</v>
      </c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112</v>
      </c>
      <c r="AF96" s="163"/>
      <c r="AG96" s="163"/>
      <c r="AH96" s="163"/>
      <c r="AI96" s="163"/>
      <c r="AJ96" s="163"/>
      <c r="AK96" s="163"/>
      <c r="AL96" s="163"/>
      <c r="AM96" s="163">
        <v>15</v>
      </c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>
      <c r="A97" s="197"/>
      <c r="B97" s="177"/>
      <c r="C97" s="254" t="s">
        <v>534</v>
      </c>
      <c r="D97" s="255"/>
      <c r="E97" s="256"/>
      <c r="F97" s="257"/>
      <c r="G97" s="258"/>
      <c r="H97" s="185"/>
      <c r="I97" s="199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8" t="str">
        <f>C97</f>
        <v>Včetně montáže okopného plechu, stavěče křídel a držadel kyvných dveří.</v>
      </c>
      <c r="BB97" s="163"/>
      <c r="BC97" s="163"/>
      <c r="BD97" s="163"/>
      <c r="BE97" s="163"/>
      <c r="BF97" s="163"/>
      <c r="BG97" s="163"/>
      <c r="BH97" s="163"/>
    </row>
    <row r="98" spans="1:60" outlineLevel="1">
      <c r="A98" s="197"/>
      <c r="B98" s="259" t="s">
        <v>535</v>
      </c>
      <c r="C98" s="260"/>
      <c r="D98" s="261"/>
      <c r="E98" s="262"/>
      <c r="F98" s="263"/>
      <c r="G98" s="264"/>
      <c r="H98" s="185"/>
      <c r="I98" s="199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>
        <v>0</v>
      </c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6">
        <v>34</v>
      </c>
      <c r="B99" s="176" t="s">
        <v>536</v>
      </c>
      <c r="C99" s="188" t="s">
        <v>537</v>
      </c>
      <c r="D99" s="179" t="s">
        <v>123</v>
      </c>
      <c r="E99" s="181">
        <v>4</v>
      </c>
      <c r="F99" s="183"/>
      <c r="G99" s="184">
        <f>ROUND(E99*F99,2)</f>
        <v>0</v>
      </c>
      <c r="H99" s="185" t="s">
        <v>533</v>
      </c>
      <c r="I99" s="199" t="s">
        <v>111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112</v>
      </c>
      <c r="AF99" s="163"/>
      <c r="AG99" s="163"/>
      <c r="AH99" s="163"/>
      <c r="AI99" s="163"/>
      <c r="AJ99" s="163"/>
      <c r="AK99" s="163"/>
      <c r="AL99" s="163"/>
      <c r="AM99" s="163">
        <v>15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6">
        <v>35</v>
      </c>
      <c r="B100" s="176" t="s">
        <v>538</v>
      </c>
      <c r="C100" s="188" t="s">
        <v>539</v>
      </c>
      <c r="D100" s="179" t="s">
        <v>123</v>
      </c>
      <c r="E100" s="181">
        <v>3</v>
      </c>
      <c r="F100" s="183"/>
      <c r="G100" s="184">
        <f>ROUND(E100*F100,2)</f>
        <v>0</v>
      </c>
      <c r="H100" s="185"/>
      <c r="I100" s="199" t="s">
        <v>104</v>
      </c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105</v>
      </c>
      <c r="AF100" s="163">
        <v>1</v>
      </c>
      <c r="AG100" s="163"/>
      <c r="AH100" s="163"/>
      <c r="AI100" s="163"/>
      <c r="AJ100" s="163"/>
      <c r="AK100" s="163"/>
      <c r="AL100" s="163"/>
      <c r="AM100" s="163">
        <v>15</v>
      </c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ht="22.5" outlineLevel="1">
      <c r="A101" s="196">
        <v>36</v>
      </c>
      <c r="B101" s="176" t="s">
        <v>540</v>
      </c>
      <c r="C101" s="188" t="s">
        <v>541</v>
      </c>
      <c r="D101" s="179" t="s">
        <v>123</v>
      </c>
      <c r="E101" s="181">
        <v>4</v>
      </c>
      <c r="F101" s="183"/>
      <c r="G101" s="184">
        <f>ROUND(E101*F101,2)</f>
        <v>0</v>
      </c>
      <c r="H101" s="185" t="s">
        <v>133</v>
      </c>
      <c r="I101" s="199" t="s">
        <v>111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112</v>
      </c>
      <c r="AF101" s="163"/>
      <c r="AG101" s="163"/>
      <c r="AH101" s="163"/>
      <c r="AI101" s="163"/>
      <c r="AJ101" s="163"/>
      <c r="AK101" s="163"/>
      <c r="AL101" s="163"/>
      <c r="AM101" s="163">
        <v>15</v>
      </c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ht="22.5" outlineLevel="1">
      <c r="A102" s="196">
        <v>37</v>
      </c>
      <c r="B102" s="176" t="s">
        <v>542</v>
      </c>
      <c r="C102" s="188" t="s">
        <v>543</v>
      </c>
      <c r="D102" s="179" t="s">
        <v>123</v>
      </c>
      <c r="E102" s="181">
        <v>3</v>
      </c>
      <c r="F102" s="183"/>
      <c r="G102" s="184">
        <f>ROUND(E102*F102,2)</f>
        <v>0</v>
      </c>
      <c r="H102" s="185" t="s">
        <v>133</v>
      </c>
      <c r="I102" s="199" t="s">
        <v>111</v>
      </c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112</v>
      </c>
      <c r="AF102" s="163"/>
      <c r="AG102" s="163"/>
      <c r="AH102" s="163"/>
      <c r="AI102" s="163"/>
      <c r="AJ102" s="163"/>
      <c r="AK102" s="163"/>
      <c r="AL102" s="163"/>
      <c r="AM102" s="163">
        <v>15</v>
      </c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ht="22.5" outlineLevel="1">
      <c r="A103" s="196">
        <v>38</v>
      </c>
      <c r="B103" s="176" t="s">
        <v>544</v>
      </c>
      <c r="C103" s="188" t="s">
        <v>545</v>
      </c>
      <c r="D103" s="179" t="s">
        <v>123</v>
      </c>
      <c r="E103" s="181">
        <v>1</v>
      </c>
      <c r="F103" s="183"/>
      <c r="G103" s="184">
        <f>ROUND(E103*F103,2)</f>
        <v>0</v>
      </c>
      <c r="H103" s="185" t="s">
        <v>133</v>
      </c>
      <c r="I103" s="199" t="s">
        <v>111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112</v>
      </c>
      <c r="AF103" s="163"/>
      <c r="AG103" s="163"/>
      <c r="AH103" s="163"/>
      <c r="AI103" s="163"/>
      <c r="AJ103" s="163"/>
      <c r="AK103" s="163"/>
      <c r="AL103" s="163"/>
      <c r="AM103" s="163">
        <v>15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>
      <c r="A104" s="195" t="s">
        <v>100</v>
      </c>
      <c r="B104" s="175" t="s">
        <v>76</v>
      </c>
      <c r="C104" s="187" t="s">
        <v>77</v>
      </c>
      <c r="D104" s="178"/>
      <c r="E104" s="180"/>
      <c r="F104" s="265">
        <f>SUM(G105:G109)</f>
        <v>0</v>
      </c>
      <c r="G104" s="266"/>
      <c r="H104" s="182"/>
      <c r="I104" s="198"/>
      <c r="AE104" t="s">
        <v>101</v>
      </c>
    </row>
    <row r="105" spans="1:60" outlineLevel="1">
      <c r="A105" s="197"/>
      <c r="B105" s="267" t="s">
        <v>546</v>
      </c>
      <c r="C105" s="268"/>
      <c r="D105" s="269"/>
      <c r="E105" s="270"/>
      <c r="F105" s="271"/>
      <c r="G105" s="272"/>
      <c r="H105" s="185"/>
      <c r="I105" s="199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>
        <v>0</v>
      </c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6">
        <v>39</v>
      </c>
      <c r="B106" s="176" t="s">
        <v>547</v>
      </c>
      <c r="C106" s="188" t="s">
        <v>548</v>
      </c>
      <c r="D106" s="179" t="s">
        <v>109</v>
      </c>
      <c r="E106" s="181">
        <v>250</v>
      </c>
      <c r="F106" s="183"/>
      <c r="G106" s="184">
        <f>ROUND(E106*F106,2)</f>
        <v>0</v>
      </c>
      <c r="H106" s="185" t="s">
        <v>549</v>
      </c>
      <c r="I106" s="199" t="s">
        <v>111</v>
      </c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112</v>
      </c>
      <c r="AF106" s="163"/>
      <c r="AG106" s="163"/>
      <c r="AH106" s="163"/>
      <c r="AI106" s="163"/>
      <c r="AJ106" s="163"/>
      <c r="AK106" s="163"/>
      <c r="AL106" s="163"/>
      <c r="AM106" s="163">
        <v>15</v>
      </c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>
      <c r="A107" s="197"/>
      <c r="B107" s="177"/>
      <c r="C107" s="254" t="s">
        <v>550</v>
      </c>
      <c r="D107" s="255"/>
      <c r="E107" s="256"/>
      <c r="F107" s="257"/>
      <c r="G107" s="258"/>
      <c r="H107" s="185"/>
      <c r="I107" s="199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8" t="str">
        <f>C107</f>
        <v>vč. dodávky a montáže silikonu.</v>
      </c>
      <c r="BB107" s="163"/>
      <c r="BC107" s="163"/>
      <c r="BD107" s="163"/>
      <c r="BE107" s="163"/>
      <c r="BF107" s="163"/>
      <c r="BG107" s="163"/>
      <c r="BH107" s="163"/>
    </row>
    <row r="108" spans="1:60" outlineLevel="1">
      <c r="A108" s="196">
        <v>40</v>
      </c>
      <c r="B108" s="176" t="s">
        <v>551</v>
      </c>
      <c r="C108" s="188" t="s">
        <v>552</v>
      </c>
      <c r="D108" s="179" t="s">
        <v>436</v>
      </c>
      <c r="E108" s="181">
        <v>126</v>
      </c>
      <c r="F108" s="183"/>
      <c r="G108" s="184">
        <f>ROUND(E108*F108,2)</f>
        <v>0</v>
      </c>
      <c r="H108" s="185"/>
      <c r="I108" s="199" t="s">
        <v>104</v>
      </c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105</v>
      </c>
      <c r="AF108" s="163">
        <v>1</v>
      </c>
      <c r="AG108" s="163"/>
      <c r="AH108" s="163"/>
      <c r="AI108" s="163"/>
      <c r="AJ108" s="163"/>
      <c r="AK108" s="163"/>
      <c r="AL108" s="163"/>
      <c r="AM108" s="163">
        <v>15</v>
      </c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>
      <c r="A109" s="196">
        <v>41</v>
      </c>
      <c r="B109" s="176" t="s">
        <v>553</v>
      </c>
      <c r="C109" s="188" t="s">
        <v>554</v>
      </c>
      <c r="D109" s="179" t="s">
        <v>436</v>
      </c>
      <c r="E109" s="181">
        <v>126</v>
      </c>
      <c r="F109" s="183"/>
      <c r="G109" s="184">
        <f>ROUND(E109*F109,2)</f>
        <v>0</v>
      </c>
      <c r="H109" s="185"/>
      <c r="I109" s="199" t="s">
        <v>104</v>
      </c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105</v>
      </c>
      <c r="AF109" s="163">
        <v>1</v>
      </c>
      <c r="AG109" s="163"/>
      <c r="AH109" s="163"/>
      <c r="AI109" s="163"/>
      <c r="AJ109" s="163"/>
      <c r="AK109" s="163"/>
      <c r="AL109" s="163"/>
      <c r="AM109" s="163">
        <v>15</v>
      </c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>
      <c r="A110" s="195" t="s">
        <v>100</v>
      </c>
      <c r="B110" s="175" t="s">
        <v>78</v>
      </c>
      <c r="C110" s="187" t="s">
        <v>79</v>
      </c>
      <c r="D110" s="178"/>
      <c r="E110" s="180"/>
      <c r="F110" s="265">
        <f>SUM(G111:G117)</f>
        <v>0</v>
      </c>
      <c r="G110" s="266"/>
      <c r="H110" s="182"/>
      <c r="I110" s="198"/>
      <c r="AE110" t="s">
        <v>101</v>
      </c>
    </row>
    <row r="111" spans="1:60" outlineLevel="1">
      <c r="A111" s="196">
        <v>42</v>
      </c>
      <c r="B111" s="176" t="s">
        <v>555</v>
      </c>
      <c r="C111" s="188" t="s">
        <v>556</v>
      </c>
      <c r="D111" s="179" t="s">
        <v>436</v>
      </c>
      <c r="E111" s="181">
        <v>140</v>
      </c>
      <c r="F111" s="183"/>
      <c r="G111" s="184">
        <f>ROUND(E111*F111,2)</f>
        <v>0</v>
      </c>
      <c r="H111" s="185"/>
      <c r="I111" s="199" t="s">
        <v>104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105</v>
      </c>
      <c r="AF111" s="163">
        <v>1</v>
      </c>
      <c r="AG111" s="163"/>
      <c r="AH111" s="163"/>
      <c r="AI111" s="163"/>
      <c r="AJ111" s="163"/>
      <c r="AK111" s="163"/>
      <c r="AL111" s="163"/>
      <c r="AM111" s="163">
        <v>15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6">
        <v>43</v>
      </c>
      <c r="B112" s="176" t="s">
        <v>557</v>
      </c>
      <c r="C112" s="188" t="s">
        <v>558</v>
      </c>
      <c r="D112" s="179" t="s">
        <v>436</v>
      </c>
      <c r="E112" s="181">
        <v>350</v>
      </c>
      <c r="F112" s="183"/>
      <c r="G112" s="184">
        <f>ROUND(E112*F112,2)</f>
        <v>0</v>
      </c>
      <c r="H112" s="185"/>
      <c r="I112" s="199" t="s">
        <v>104</v>
      </c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105</v>
      </c>
      <c r="AF112" s="163">
        <v>1</v>
      </c>
      <c r="AG112" s="163"/>
      <c r="AH112" s="163"/>
      <c r="AI112" s="163"/>
      <c r="AJ112" s="163"/>
      <c r="AK112" s="163"/>
      <c r="AL112" s="163"/>
      <c r="AM112" s="163">
        <v>15</v>
      </c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6">
        <v>44</v>
      </c>
      <c r="B113" s="176" t="s">
        <v>559</v>
      </c>
      <c r="C113" s="188" t="s">
        <v>560</v>
      </c>
      <c r="D113" s="179" t="s">
        <v>436</v>
      </c>
      <c r="E113" s="181">
        <v>490</v>
      </c>
      <c r="F113" s="183"/>
      <c r="G113" s="184">
        <f>ROUND(E113*F113,2)</f>
        <v>0</v>
      </c>
      <c r="H113" s="185"/>
      <c r="I113" s="199" t="s">
        <v>104</v>
      </c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105</v>
      </c>
      <c r="AF113" s="163">
        <v>1</v>
      </c>
      <c r="AG113" s="163"/>
      <c r="AH113" s="163"/>
      <c r="AI113" s="163"/>
      <c r="AJ113" s="163"/>
      <c r="AK113" s="163"/>
      <c r="AL113" s="163"/>
      <c r="AM113" s="163">
        <v>15</v>
      </c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>
      <c r="A114" s="197"/>
      <c r="B114" s="259" t="s">
        <v>561</v>
      </c>
      <c r="C114" s="260"/>
      <c r="D114" s="261"/>
      <c r="E114" s="262"/>
      <c r="F114" s="263"/>
      <c r="G114" s="264"/>
      <c r="H114" s="185"/>
      <c r="I114" s="199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>
        <v>0</v>
      </c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>
      <c r="A115" s="196">
        <v>45</v>
      </c>
      <c r="B115" s="176" t="s">
        <v>562</v>
      </c>
      <c r="C115" s="188" t="s">
        <v>188</v>
      </c>
      <c r="D115" s="179" t="s">
        <v>189</v>
      </c>
      <c r="E115" s="181">
        <v>7.2030000000000003</v>
      </c>
      <c r="F115" s="183"/>
      <c r="G115" s="184">
        <f>ROUND(E115*F115,2)</f>
        <v>0</v>
      </c>
      <c r="H115" s="185" t="s">
        <v>549</v>
      </c>
      <c r="I115" s="199" t="s">
        <v>111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112</v>
      </c>
      <c r="AF115" s="163"/>
      <c r="AG115" s="163"/>
      <c r="AH115" s="163"/>
      <c r="AI115" s="163"/>
      <c r="AJ115" s="163"/>
      <c r="AK115" s="163"/>
      <c r="AL115" s="163"/>
      <c r="AM115" s="163">
        <v>15</v>
      </c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>
      <c r="A116" s="197"/>
      <c r="B116" s="259" t="s">
        <v>563</v>
      </c>
      <c r="C116" s="260"/>
      <c r="D116" s="261"/>
      <c r="E116" s="262"/>
      <c r="F116" s="263"/>
      <c r="G116" s="264"/>
      <c r="H116" s="185"/>
      <c r="I116" s="199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>
        <v>1</v>
      </c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6">
        <v>46</v>
      </c>
      <c r="B117" s="176" t="s">
        <v>564</v>
      </c>
      <c r="C117" s="188" t="s">
        <v>192</v>
      </c>
      <c r="D117" s="179" t="s">
        <v>189</v>
      </c>
      <c r="E117" s="181">
        <v>7.2030000000000003</v>
      </c>
      <c r="F117" s="183"/>
      <c r="G117" s="184">
        <f>ROUND(E117*F117,2)</f>
        <v>0</v>
      </c>
      <c r="H117" s="185" t="s">
        <v>549</v>
      </c>
      <c r="I117" s="199" t="s">
        <v>111</v>
      </c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112</v>
      </c>
      <c r="AF117" s="163"/>
      <c r="AG117" s="163"/>
      <c r="AH117" s="163"/>
      <c r="AI117" s="163"/>
      <c r="AJ117" s="163"/>
      <c r="AK117" s="163"/>
      <c r="AL117" s="163"/>
      <c r="AM117" s="163">
        <v>15</v>
      </c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>
      <c r="A118" s="195" t="s">
        <v>100</v>
      </c>
      <c r="B118" s="175" t="s">
        <v>80</v>
      </c>
      <c r="C118" s="187" t="s">
        <v>81</v>
      </c>
      <c r="D118" s="178"/>
      <c r="E118" s="180"/>
      <c r="F118" s="265">
        <f>SUM(G119:G120)</f>
        <v>0</v>
      </c>
      <c r="G118" s="266"/>
      <c r="H118" s="182"/>
      <c r="I118" s="198"/>
      <c r="AE118" t="s">
        <v>101</v>
      </c>
    </row>
    <row r="119" spans="1:60" outlineLevel="1">
      <c r="A119" s="197"/>
      <c r="B119" s="267" t="s">
        <v>565</v>
      </c>
      <c r="C119" s="268"/>
      <c r="D119" s="269"/>
      <c r="E119" s="270"/>
      <c r="F119" s="271"/>
      <c r="G119" s="272"/>
      <c r="H119" s="185"/>
      <c r="I119" s="199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>
        <v>0</v>
      </c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>
      <c r="A120" s="196">
        <v>47</v>
      </c>
      <c r="B120" s="176" t="s">
        <v>566</v>
      </c>
      <c r="C120" s="188" t="s">
        <v>567</v>
      </c>
      <c r="D120" s="179" t="s">
        <v>436</v>
      </c>
      <c r="E120" s="181">
        <v>910</v>
      </c>
      <c r="F120" s="183"/>
      <c r="G120" s="184">
        <f>ROUND(E120*F120,2)</f>
        <v>0</v>
      </c>
      <c r="H120" s="185" t="s">
        <v>568</v>
      </c>
      <c r="I120" s="199" t="s">
        <v>111</v>
      </c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112</v>
      </c>
      <c r="AF120" s="163"/>
      <c r="AG120" s="163"/>
      <c r="AH120" s="163"/>
      <c r="AI120" s="163"/>
      <c r="AJ120" s="163"/>
      <c r="AK120" s="163"/>
      <c r="AL120" s="163"/>
      <c r="AM120" s="163">
        <v>15</v>
      </c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>
      <c r="A121" s="195" t="s">
        <v>100</v>
      </c>
      <c r="B121" s="175" t="s">
        <v>82</v>
      </c>
      <c r="C121" s="187" t="s">
        <v>83</v>
      </c>
      <c r="D121" s="178"/>
      <c r="E121" s="180"/>
      <c r="F121" s="265">
        <f>SUM(G122:G123)</f>
        <v>0</v>
      </c>
      <c r="G121" s="266"/>
      <c r="H121" s="182"/>
      <c r="I121" s="198"/>
      <c r="AE121" t="s">
        <v>101</v>
      </c>
    </row>
    <row r="122" spans="1:60" outlineLevel="1">
      <c r="A122" s="196">
        <v>48</v>
      </c>
      <c r="B122" s="176" t="s">
        <v>412</v>
      </c>
      <c r="C122" s="188" t="s">
        <v>569</v>
      </c>
      <c r="D122" s="179" t="s">
        <v>506</v>
      </c>
      <c r="E122" s="181">
        <v>180</v>
      </c>
      <c r="F122" s="183"/>
      <c r="G122" s="184">
        <f>ROUND(E122*F122,2)</f>
        <v>0</v>
      </c>
      <c r="H122" s="185"/>
      <c r="I122" s="199" t="s">
        <v>104</v>
      </c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105</v>
      </c>
      <c r="AF122" s="163">
        <v>99</v>
      </c>
      <c r="AG122" s="163"/>
      <c r="AH122" s="163"/>
      <c r="AI122" s="163"/>
      <c r="AJ122" s="163"/>
      <c r="AK122" s="163"/>
      <c r="AL122" s="163"/>
      <c r="AM122" s="163">
        <v>15</v>
      </c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ht="13.5" outlineLevel="1" thickBot="1">
      <c r="A123" s="205">
        <v>49</v>
      </c>
      <c r="B123" s="206" t="s">
        <v>414</v>
      </c>
      <c r="C123" s="207" t="s">
        <v>570</v>
      </c>
      <c r="D123" s="208" t="s">
        <v>103</v>
      </c>
      <c r="E123" s="209">
        <v>1</v>
      </c>
      <c r="F123" s="210"/>
      <c r="G123" s="211">
        <f>ROUND(E123*F123,2)</f>
        <v>0</v>
      </c>
      <c r="H123" s="212"/>
      <c r="I123" s="213" t="s">
        <v>104</v>
      </c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105</v>
      </c>
      <c r="AF123" s="163">
        <v>99</v>
      </c>
      <c r="AG123" s="163"/>
      <c r="AH123" s="163"/>
      <c r="AI123" s="163"/>
      <c r="AJ123" s="163"/>
      <c r="AK123" s="163"/>
      <c r="AL123" s="163"/>
      <c r="AM123" s="163">
        <v>15</v>
      </c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hidden="1">
      <c r="A124" s="54"/>
      <c r="B124" s="61" t="s">
        <v>423</v>
      </c>
      <c r="C124" s="189" t="s">
        <v>423</v>
      </c>
      <c r="D124" s="166"/>
      <c r="E124" s="164"/>
      <c r="F124" s="164"/>
      <c r="G124" s="164"/>
      <c r="H124" s="164"/>
      <c r="I124" s="165"/>
    </row>
    <row r="125" spans="1:60" hidden="1">
      <c r="A125" s="190"/>
      <c r="B125" s="191" t="s">
        <v>422</v>
      </c>
      <c r="C125" s="192"/>
      <c r="D125" s="193"/>
      <c r="E125" s="190"/>
      <c r="F125" s="190"/>
      <c r="G125" s="194">
        <f>F8+F11+F29+F37+F45+F52+F76+F90+F94+F104+F110+F118+F121</f>
        <v>0</v>
      </c>
      <c r="H125" s="46"/>
      <c r="I125" s="46"/>
      <c r="AN125">
        <v>15</v>
      </c>
      <c r="AO125">
        <v>21</v>
      </c>
    </row>
    <row r="126" spans="1:60">
      <c r="A126" s="46"/>
      <c r="B126" s="186"/>
      <c r="C126" s="186"/>
      <c r="D126" s="142"/>
      <c r="E126" s="46"/>
      <c r="F126" s="46"/>
      <c r="G126" s="46"/>
      <c r="H126" s="46"/>
      <c r="I126" s="46"/>
      <c r="AN126">
        <f>SUMIF(AM8:AM125,AN125,G8:G125)</f>
        <v>0</v>
      </c>
      <c r="AO126">
        <f>SUMIF(AM8:AM125,AO125,G8:G125)</f>
        <v>0</v>
      </c>
    </row>
    <row r="127" spans="1:60">
      <c r="D127" s="141"/>
    </row>
    <row r="128" spans="1:60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8879" sheet="1" objects="1" scenarios="1"/>
  <mergeCells count="69">
    <mergeCell ref="B21:G21"/>
    <mergeCell ref="A1:G1"/>
    <mergeCell ref="C7:G7"/>
    <mergeCell ref="F8:G8"/>
    <mergeCell ref="F11:G11"/>
    <mergeCell ref="B12:G12"/>
    <mergeCell ref="B13:G13"/>
    <mergeCell ref="B14:G14"/>
    <mergeCell ref="C16:G16"/>
    <mergeCell ref="B17:G17"/>
    <mergeCell ref="B18:G18"/>
    <mergeCell ref="B19:G19"/>
    <mergeCell ref="B40:G40"/>
    <mergeCell ref="B22:G22"/>
    <mergeCell ref="B23:G23"/>
    <mergeCell ref="B25:G25"/>
    <mergeCell ref="B26:G26"/>
    <mergeCell ref="B27:G27"/>
    <mergeCell ref="F29:G29"/>
    <mergeCell ref="B30:G30"/>
    <mergeCell ref="B31:G31"/>
    <mergeCell ref="F37:G37"/>
    <mergeCell ref="B38:G38"/>
    <mergeCell ref="B39:G39"/>
    <mergeCell ref="B58:G58"/>
    <mergeCell ref="B42:G42"/>
    <mergeCell ref="B43:G43"/>
    <mergeCell ref="F45:G45"/>
    <mergeCell ref="B46:G46"/>
    <mergeCell ref="B47:G47"/>
    <mergeCell ref="B49:G49"/>
    <mergeCell ref="F52:G52"/>
    <mergeCell ref="B53:G53"/>
    <mergeCell ref="B54:G54"/>
    <mergeCell ref="C56:G56"/>
    <mergeCell ref="B57:G57"/>
    <mergeCell ref="B80:G80"/>
    <mergeCell ref="C60:G60"/>
    <mergeCell ref="B61:G61"/>
    <mergeCell ref="B62:G62"/>
    <mergeCell ref="C64:G64"/>
    <mergeCell ref="B65:G65"/>
    <mergeCell ref="B68:G68"/>
    <mergeCell ref="C70:G70"/>
    <mergeCell ref="B73:G73"/>
    <mergeCell ref="F76:G76"/>
    <mergeCell ref="B77:G77"/>
    <mergeCell ref="B78:G78"/>
    <mergeCell ref="B98:G98"/>
    <mergeCell ref="B81:G81"/>
    <mergeCell ref="C83:G83"/>
    <mergeCell ref="B84:G84"/>
    <mergeCell ref="B85:G85"/>
    <mergeCell ref="B87:G87"/>
    <mergeCell ref="B88:G88"/>
    <mergeCell ref="F90:G90"/>
    <mergeCell ref="B91:G91"/>
    <mergeCell ref="F94:G94"/>
    <mergeCell ref="B95:G95"/>
    <mergeCell ref="C97:G97"/>
    <mergeCell ref="F118:G118"/>
    <mergeCell ref="B119:G119"/>
    <mergeCell ref="F121:G121"/>
    <mergeCell ref="F104:G104"/>
    <mergeCell ref="B105:G105"/>
    <mergeCell ref="C107:G107"/>
    <mergeCell ref="F110:G110"/>
    <mergeCell ref="B114:G114"/>
    <mergeCell ref="B116:G1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02</vt:lpstr>
      <vt:lpstr>02 01 Pol</vt:lpstr>
      <vt:lpstr>02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01 Pol'!Oblast_tisku</vt:lpstr>
      <vt:lpstr>'02 02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kudlac</dc:creator>
  <cp:lastModifiedBy>Zdeněk Dočkal</cp:lastModifiedBy>
  <cp:lastPrinted>2012-06-29T07:38:16Z</cp:lastPrinted>
  <dcterms:created xsi:type="dcterms:W3CDTF">2009-04-08T07:15:50Z</dcterms:created>
  <dcterms:modified xsi:type="dcterms:W3CDTF">2016-06-29T05:39:59Z</dcterms:modified>
</cp:coreProperties>
</file>